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v202\030300財政課\０８　決算\公会計\H28年度決算以降　統一的な基準による地方公会計\令和２年度決算\★成果物\令和4年3月\HP\"/>
    </mc:Choice>
  </mc:AlternateContent>
  <bookViews>
    <workbookView xWindow="0" yWindow="0" windowWidth="20490" windowHeight="753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10" i="7"/>
  <c r="U9" i="7"/>
  <c r="U8" i="7"/>
  <c r="AD52" i="5" l="1"/>
  <c r="AD8" i="5"/>
  <c r="U25" i="7"/>
  <c r="U13" i="7"/>
  <c r="AD7" i="5" l="1"/>
  <c r="AD75" i="5" s="1"/>
</calcChain>
</file>

<file path=xl/sharedStrings.xml><?xml version="1.0" encoding="utf-8"?>
<sst xmlns="http://schemas.openxmlformats.org/spreadsheetml/2006/main" count="475" uniqueCount="365">
  <si>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</si>
  <si>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</si>
  <si>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</si>
  <si>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</si>
  <si>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</si>
  <si>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</si>
  <si>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</si>
  <si>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</si>
  <si>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</si>
  <si>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</si>
  <si>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</si>
  <si>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</si>
  <si>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</si>
  <si>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</si>
  <si>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</si>
  <si>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</si>
  <si>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</si>
  <si>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</si>
  <si>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</si>
  <si>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</si>
  <si>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</si>
  <si>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</si>
  <si>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</si>
  <si>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</si>
  <si>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</si>
  <si>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</si>
  <si>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</si>
  <si>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</si>
  <si>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</si>
  <si>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</si>
  <si>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</si>
  <si>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</si>
  <si>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</si>
  <si>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</si>
  <si>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</si>
  <si>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</si>
  <si>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</si>
  <si>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</si>
  <si>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</si>
  <si>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</si>
  <si>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</si>
  <si>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</si>
  <si>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</si>
  <si>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</si>
  <si>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</si>
  <si>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</si>
  <si>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</si>
  <si>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</si>
  <si>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</si>
  <si>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</si>
  <si>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</si>
  <si>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</si>
  <si>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</si>
  <si>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</si>
  <si>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</si>
  <si>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</si>
  <si>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</si>
  <si>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</si>
  <si>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</si>
  <si>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</si>
  <si>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</si>
  <si>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</si>
  <si>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</si>
  <si>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</si>
  <si>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</si>
  <si>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</si>
  <si>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</si>
  <si>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</si>
  <si>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</si>
  <si>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</si>
  <si>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</si>
  <si>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</si>
  <si>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</si>
  <si>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</si>
  <si>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</si>
  <si>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</si>
  <si>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</si>
  <si>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</si>
  <si>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</si>
  <si>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</si>
  <si>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</si>
  <si>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</si>
  <si>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</si>
  <si>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</si>
  <si>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</si>
  <si>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</si>
  <si>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</si>
  <si>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</si>
  <si>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</si>
  <si>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</si>
  <si>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</si>
  <si>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</si>
  <si>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</si>
  <si>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</si>
  <si>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</si>
  <si>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</si>
  <si>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</si>
  <si>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</si>
  <si>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</si>
  <si>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</si>
  <si>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</si>
  <si>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</si>
  <si>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</si>
  <si>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</si>
  <si>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</si>
  <si>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</si>
  <si>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</si>
  <si>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</si>
  <si>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</si>
  <si>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</si>
  <si>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</si>
  <si>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</si>
  <si>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</si>
  <si>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</si>
  <si>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</si>
  <si>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</si>
  <si>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</si>
  <si>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</si>
  <si>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</si>
  <si>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</si>
  <si>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</si>
  <si>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</si>
  <si>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</si>
  <si>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</si>
  <si>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</si>
  <si>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</si>
  <si>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</si>
  <si>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</si>
  <si>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</si>
  <si>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</si>
  <si>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</si>
  <si>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</si>
  <si>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</si>
  <si>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</si>
  <si>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</si>
  <si>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</si>
  <si>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</si>
  <si>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</si>
  <si>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</si>
  <si>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</si>
  <si>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</si>
  <si>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</si>
  <si>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</si>
  <si>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</si>
  <si>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</si>
  <si>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</si>
  <si>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</si>
  <si>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</si>
  <si>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</si>
  <si>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</si>
  <si>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</si>
  <si>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</si>
  <si>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</si>
  <si>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</si>
  <si>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</si>
  <si>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</si>
  <si>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</si>
  <si>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</si>
  <si>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</si>
  <si>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</si>
  <si>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</si>
  <si>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</si>
  <si>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</si>
  <si>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</si>
  <si>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</si>
  <si>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</si>
  <si>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</si>
  <si>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</si>
  <si>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</si>
  <si>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</si>
  <si>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</si>
  <si>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</si>
  <si>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</si>
  <si>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</si>
  <si>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</si>
  <si>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</si>
  <si>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</si>
  <si>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</si>
  <si>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</si>
  <si>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</si>
  <si>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</si>
  <si>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</si>
  <si>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</si>
  <si>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</si>
  <si>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</si>
  <si>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</si>
  <si>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</si>
  <si>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</si>
  <si>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</si>
  <si>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</si>
  <si>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</si>
  <si>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</si>
  <si>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</si>
  <si>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</si>
  <si>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</si>
  <si>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</si>
  <si>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</si>
  <si>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</si>
  <si>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</si>
  <si>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</si>
  <si>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</si>
  <si>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</si>
  <si>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</si>
  <si>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</si>
  <si>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</si>
  <si>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</si>
  <si>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</si>
  <si>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</si>
  <si>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</si>
  <si>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</si>
  <si>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</si>
  <si>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</si>
  <si>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</si>
  <si>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</si>
  <si>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</si>
  <si>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</si>
  <si>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</si>
  <si>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</si>
  <si>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</si>
  <si>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</si>
  <si>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</si>
  <si>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</si>
  <si>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</si>
  <si>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</si>
  <si>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</si>
  <si>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</si>
  <si>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</si>
  <si>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</si>
  <si>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</si>
  <si>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</si>
  <si>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</si>
  <si>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</si>
  <si>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</si>
  <si>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</si>
  <si>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</si>
  <si>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</si>
  <si>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</si>
  <si>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</si>
  <si>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</si>
  <si>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</si>
  <si>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</si>
  <si>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</si>
  <si>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</si>
  <si>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</si>
  <si>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</si>
  <si>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</si>
  <si>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</si>
  <si>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</si>
  <si>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</si>
  <si>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</si>
  <si>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</si>
  <si>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</si>
  <si>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</si>
  <si>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</si>
  <si>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</si>
  <si>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</si>
  <si>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</si>
  <si>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</si>
  <si>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</si>
  <si>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</si>
  <si>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</si>
  <si>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</si>
  <si>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</si>
  <si>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</si>
  <si>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</si>
  <si>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</si>
  <si>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</si>
  <si>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</si>
  <si>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</si>
  <si>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</si>
  <si>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</si>
  <si>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</si>
  <si>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</si>
  <si>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</si>
  <si>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</si>
  <si>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</si>
  <si>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</si>
  <si>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</si>
  <si>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</si>
  <si>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</si>
  <si>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</si>
  <si>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</si>
  <si>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</si>
  <si>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</si>
  <si>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</si>
  <si>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</si>
  <si>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</si>
  <si>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</si>
  <si>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</si>
  <si>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</si>
  <si>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</si>
  <si>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</si>
  <si>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</si>
  <si>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</si>
  <si>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</si>
  <si>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</si>
  <si>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</si>
  <si>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</si>
  <si>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</si>
  <si>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</si>
  <si>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</si>
  <si>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</si>
  <si>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</si>
  <si>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</si>
  <si>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</si>
  <si>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</si>
  <si>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</si>
  <si>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</si>
  <si>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</si>
  <si>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</si>
  <si>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</si>
  <si>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</si>
  <si>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</si>
  <si>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</si>
  <si>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</si>
  <si>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</si>
  <si>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</si>
  <si>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</si>
  <si>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</si>
  <si>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</si>
  <si>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</si>
  <si>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</si>
  <si>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</si>
  <si>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</si>
  <si>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</si>
  <si>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</si>
  <si>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</si>
  <si>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</si>
  <si>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</si>
  <si>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</si>
  <si>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</si>
  <si>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</si>
  <si>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</si>
  <si>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</si>
  <si>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</si>
  <si>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</si>
  <si>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</si>
  <si>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</si>
  <si>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</si>
  <si>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</si>
  <si>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</si>
  <si>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</si>
  <si>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</si>
  <si>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</si>
  <si>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</si>
  <si>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</si>
  <si>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</si>
  <si>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</si>
  <si>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</si>
  <si>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</si>
  <si>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</si>
  <si>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</si>
  <si>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</si>
  <si>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</si>
  <si>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連結行政コスト計算書</t>
  </si>
  <si>
    <t>自　令和２年４月１日　</t>
    <phoneticPr fontId="11"/>
  </si>
  <si>
    <t>至　令和３年３月３１日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</si>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</sst>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1" fillId="0" borderId="21" xfId="8" applyNumberFormat="1" applyFont="1" applyFill="1" applyBorder="1" applyAlignment="1">
      <alignment horizontal="right"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Fill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N77"/>
  <sheetViews>
    <sheetView showGridLines="0" tabSelected="1" topLeftCell="C1" zoomScale="85" zoomScaleNormal="85" zoomScaleSheetLayoutView="85" workbookViewId="0">
      <selection activeCell="F4" sqref="F4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0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0" ht="23.25" customHeight="1" x14ac:dyDescent="0.25">
      <c r="C2" s="8"/>
      <c r="D2" s="225" t="s">
        <v>361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40" ht="21" customHeight="1" x14ac:dyDescent="0.15">
      <c r="D3" s="226" t="s">
        <v>362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40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40" s="16" customFormat="1" ht="14.25" customHeight="1" thickBot="1" x14ac:dyDescent="0.2">
      <c r="A5" s="15" t="s">
        <v>330</v>
      </c>
      <c r="B5" s="15" t="s">
        <v>331</v>
      </c>
      <c r="D5" s="227" t="s">
        <v>1</v>
      </c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30" t="s">
        <v>332</v>
      </c>
      <c r="Q5" s="231"/>
      <c r="R5" s="228" t="s">
        <v>1</v>
      </c>
      <c r="S5" s="228"/>
      <c r="T5" s="228"/>
      <c r="U5" s="228"/>
      <c r="V5" s="228"/>
      <c r="W5" s="228"/>
      <c r="X5" s="228"/>
      <c r="Y5" s="228"/>
      <c r="Z5" s="230" t="s">
        <v>332</v>
      </c>
      <c r="AA5" s="231"/>
    </row>
    <row r="6" spans="1:40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18"/>
      <c r="Z6" s="21"/>
      <c r="AA6" s="23"/>
      <c r="AM6" s="215"/>
      <c r="AN6" s="215"/>
    </row>
    <row r="7" spans="1:40" ht="14.65" customHeight="1" x14ac:dyDescent="0.15">
      <c r="A7" s="7" t="s">
        <v>4</v>
      </c>
      <c r="B7" s="7" t="s">
        <v>115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161992744045</v>
      </c>
      <c r="Q7" s="26"/>
      <c r="R7" s="19"/>
      <c r="S7" s="19" t="s">
        <v>116</v>
      </c>
      <c r="T7" s="19"/>
      <c r="U7" s="19"/>
      <c r="V7" s="19"/>
      <c r="W7" s="19"/>
      <c r="X7" s="19"/>
      <c r="Y7" s="18"/>
      <c r="Z7" s="25">
        <v>52007747171</v>
      </c>
      <c r="AA7" s="27"/>
      <c r="AD7" s="9">
        <f>IF(AND(AD8="-",AD49="-",AD52="-"),"-",SUM(AD8,AD49,AD52))</f>
        <v>160633811426</v>
      </c>
      <c r="AE7" s="9">
        <f>IF(COUNTIF(AE8:AE12,"-")=COUNTA(AE8:AE12),"-",SUM(AE8:AE12))</f>
        <v>49772547171</v>
      </c>
      <c r="AM7" s="215"/>
      <c r="AN7" s="215"/>
    </row>
    <row r="8" spans="1:40" ht="14.65" customHeight="1" x14ac:dyDescent="0.15">
      <c r="A8" s="7" t="s">
        <v>6</v>
      </c>
      <c r="B8" s="7" t="s">
        <v>117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150008205666</v>
      </c>
      <c r="Q8" s="26"/>
      <c r="R8" s="19"/>
      <c r="S8" s="19"/>
      <c r="T8" s="19" t="s">
        <v>363</v>
      </c>
      <c r="U8" s="19"/>
      <c r="V8" s="19"/>
      <c r="W8" s="19"/>
      <c r="X8" s="19"/>
      <c r="Y8" s="18"/>
      <c r="Z8" s="25">
        <v>31381528359</v>
      </c>
      <c r="AA8" s="27"/>
      <c r="AD8" s="9">
        <f>IF(AND(AD9="-",AD33="-",COUNTIF(AD46:AD48,"-")=COUNTA(AD46:AD48)),"-",SUM(AD9,AD33,AD46:AD48))</f>
        <v>148648674847</v>
      </c>
      <c r="AE8" s="9">
        <v>29146358359</v>
      </c>
      <c r="AM8" s="215"/>
      <c r="AN8" s="215"/>
    </row>
    <row r="9" spans="1:40" ht="14.65" customHeight="1" x14ac:dyDescent="0.15">
      <c r="A9" s="7" t="s">
        <v>8</v>
      </c>
      <c r="B9" s="7" t="s">
        <v>118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77036403435</v>
      </c>
      <c r="Q9" s="26"/>
      <c r="R9" s="19"/>
      <c r="S9" s="19"/>
      <c r="T9" s="19" t="s">
        <v>119</v>
      </c>
      <c r="U9" s="19"/>
      <c r="V9" s="19"/>
      <c r="W9" s="19"/>
      <c r="X9" s="19"/>
      <c r="Y9" s="18"/>
      <c r="Z9" s="25">
        <v>454103194</v>
      </c>
      <c r="AA9" s="27"/>
      <c r="AD9" s="9">
        <f>IF(COUNTIF(AD10:AD32,"-")=COUNTA(AD10:AD32),"-",SUM(AD10:AD32))</f>
        <v>75805597199</v>
      </c>
      <c r="AE9" s="9">
        <v>454103194</v>
      </c>
      <c r="AM9" s="215"/>
      <c r="AN9" s="215"/>
    </row>
    <row r="10" spans="1:40" ht="14.65" customHeight="1" x14ac:dyDescent="0.15">
      <c r="A10" s="7" t="s">
        <v>10</v>
      </c>
      <c r="B10" s="7" t="s">
        <v>120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46992090101</v>
      </c>
      <c r="Q10" s="26"/>
      <c r="R10" s="19"/>
      <c r="S10" s="19"/>
      <c r="T10" s="19" t="s">
        <v>121</v>
      </c>
      <c r="U10" s="19"/>
      <c r="V10" s="19"/>
      <c r="W10" s="19"/>
      <c r="X10" s="19"/>
      <c r="Y10" s="18"/>
      <c r="Z10" s="25">
        <v>5706201589</v>
      </c>
      <c r="AA10" s="27"/>
      <c r="AD10" s="9">
        <v>46992090101</v>
      </c>
      <c r="AE10" s="9">
        <v>5706201589</v>
      </c>
      <c r="AM10" s="215"/>
      <c r="AN10" s="215"/>
    </row>
    <row r="11" spans="1:40" ht="14.65" customHeight="1" x14ac:dyDescent="0.15">
      <c r="A11" s="7" t="s">
        <v>13</v>
      </c>
      <c r="B11" s="7" t="s">
        <v>122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123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M11" s="215"/>
      <c r="AN11" s="215"/>
    </row>
    <row r="12" spans="1:40" ht="14.65" customHeight="1" x14ac:dyDescent="0.15">
      <c r="A12" s="7" t="s">
        <v>15</v>
      </c>
      <c r="B12" s="7" t="s">
        <v>124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45</v>
      </c>
      <c r="U12" s="19"/>
      <c r="V12" s="19"/>
      <c r="W12" s="19"/>
      <c r="X12" s="19"/>
      <c r="Y12" s="18"/>
      <c r="Z12" s="25">
        <v>14465884029</v>
      </c>
      <c r="AA12" s="27"/>
      <c r="AD12" s="9">
        <v>0</v>
      </c>
      <c r="AE12" s="9">
        <v>14465884029</v>
      </c>
      <c r="AM12" s="215"/>
      <c r="AN12" s="215"/>
    </row>
    <row r="13" spans="1:40" ht="14.65" customHeight="1" x14ac:dyDescent="0.15">
      <c r="A13" s="7" t="s">
        <v>17</v>
      </c>
      <c r="B13" s="7" t="s">
        <v>125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126</v>
      </c>
      <c r="T13" s="19"/>
      <c r="U13" s="19"/>
      <c r="V13" s="19"/>
      <c r="W13" s="19"/>
      <c r="X13" s="19"/>
      <c r="Y13" s="18"/>
      <c r="Z13" s="25">
        <v>5262297935</v>
      </c>
      <c r="AA13" s="27"/>
      <c r="AD13" s="9">
        <v>0</v>
      </c>
      <c r="AE13" s="9">
        <f>IF(COUNTIF(AE14:AE21,"-")=COUNTA(AE14:AE21),"-",SUM(AE14:AE21))</f>
        <v>5262297935</v>
      </c>
      <c r="AM13" s="215"/>
      <c r="AN13" s="215"/>
    </row>
    <row r="14" spans="1:40" ht="14.65" customHeight="1" x14ac:dyDescent="0.15">
      <c r="A14" s="7" t="s">
        <v>19</v>
      </c>
      <c r="B14" s="7" t="s">
        <v>127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61160691030</v>
      </c>
      <c r="Q14" s="26"/>
      <c r="R14" s="19"/>
      <c r="S14" s="19"/>
      <c r="T14" s="19" t="s">
        <v>364</v>
      </c>
      <c r="U14" s="19"/>
      <c r="V14" s="19"/>
      <c r="W14" s="19"/>
      <c r="X14" s="19"/>
      <c r="Y14" s="18"/>
      <c r="Z14" s="25">
        <v>3746365688</v>
      </c>
      <c r="AA14" s="27"/>
      <c r="AD14" s="9">
        <v>60838365330</v>
      </c>
      <c r="AE14" s="9">
        <v>3746365688</v>
      </c>
      <c r="AM14" s="215"/>
      <c r="AN14" s="215"/>
    </row>
    <row r="15" spans="1:40" ht="14.65" customHeight="1" x14ac:dyDescent="0.15">
      <c r="A15" s="7" t="s">
        <v>21</v>
      </c>
      <c r="B15" s="7" t="s">
        <v>128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-31849946793</v>
      </c>
      <c r="Q15" s="26"/>
      <c r="R15" s="19"/>
      <c r="S15" s="19"/>
      <c r="T15" s="19" t="s">
        <v>129</v>
      </c>
      <c r="U15" s="19"/>
      <c r="V15" s="19"/>
      <c r="W15" s="19"/>
      <c r="X15" s="19"/>
      <c r="Y15" s="18"/>
      <c r="Z15" s="25">
        <v>429601604</v>
      </c>
      <c r="AA15" s="27"/>
      <c r="AD15" s="9">
        <v>-31849946793</v>
      </c>
      <c r="AE15" s="9">
        <v>429601604</v>
      </c>
      <c r="AM15" s="215"/>
      <c r="AN15" s="215"/>
    </row>
    <row r="16" spans="1:40" ht="14.65" customHeight="1" x14ac:dyDescent="0.15">
      <c r="A16" s="7" t="s">
        <v>335</v>
      </c>
      <c r="B16" s="7" t="s">
        <v>130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131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M16" s="215"/>
      <c r="AN16" s="215"/>
    </row>
    <row r="17" spans="1:40" ht="14.65" customHeight="1" x14ac:dyDescent="0.15">
      <c r="A17" s="7" t="s">
        <v>24</v>
      </c>
      <c r="B17" s="7" t="s">
        <v>132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973841853</v>
      </c>
      <c r="Q17" s="26"/>
      <c r="R17" s="18"/>
      <c r="S17" s="19"/>
      <c r="T17" s="19" t="s">
        <v>133</v>
      </c>
      <c r="U17" s="19"/>
      <c r="V17" s="19"/>
      <c r="W17" s="19"/>
      <c r="X17" s="19"/>
      <c r="Y17" s="18"/>
      <c r="Z17" s="25">
        <v>0</v>
      </c>
      <c r="AA17" s="27"/>
      <c r="AD17" s="9">
        <v>972609853</v>
      </c>
      <c r="AE17" s="9">
        <v>0</v>
      </c>
      <c r="AM17" s="215"/>
      <c r="AN17" s="215"/>
    </row>
    <row r="18" spans="1:40" ht="14.65" customHeight="1" x14ac:dyDescent="0.15">
      <c r="A18" s="7" t="s">
        <v>26</v>
      </c>
      <c r="B18" s="7" t="s">
        <v>134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-357536977</v>
      </c>
      <c r="Q18" s="26"/>
      <c r="R18" s="18"/>
      <c r="S18" s="19"/>
      <c r="T18" s="19" t="s">
        <v>135</v>
      </c>
      <c r="U18" s="19"/>
      <c r="V18" s="19"/>
      <c r="W18" s="19"/>
      <c r="X18" s="19"/>
      <c r="Y18" s="18"/>
      <c r="Z18" s="25">
        <v>0</v>
      </c>
      <c r="AA18" s="27"/>
      <c r="AD18" s="9">
        <v>-357536977</v>
      </c>
      <c r="AE18" s="9">
        <v>0</v>
      </c>
      <c r="AM18" s="215"/>
      <c r="AN18" s="215"/>
    </row>
    <row r="19" spans="1:40" ht="14.65" customHeight="1" x14ac:dyDescent="0.15">
      <c r="A19" s="7" t="s">
        <v>336</v>
      </c>
      <c r="B19" s="7" t="s">
        <v>136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137</v>
      </c>
      <c r="U19" s="19"/>
      <c r="V19" s="19"/>
      <c r="W19" s="19"/>
      <c r="X19" s="19"/>
      <c r="Y19" s="18"/>
      <c r="Z19" s="25">
        <v>637433170</v>
      </c>
      <c r="AA19" s="27"/>
      <c r="AD19" s="9">
        <v>0</v>
      </c>
      <c r="AE19" s="9">
        <v>637433170</v>
      </c>
      <c r="AM19" s="215"/>
      <c r="AN19" s="215"/>
    </row>
    <row r="20" spans="1:40" ht="14.65" customHeight="1" x14ac:dyDescent="0.15">
      <c r="A20" s="7" t="s">
        <v>29</v>
      </c>
      <c r="B20" s="7" t="s">
        <v>138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1178317</v>
      </c>
      <c r="Q20" s="26"/>
      <c r="R20" s="19"/>
      <c r="S20" s="19"/>
      <c r="T20" s="19" t="s">
        <v>139</v>
      </c>
      <c r="U20" s="19"/>
      <c r="V20" s="19"/>
      <c r="W20" s="19"/>
      <c r="X20" s="19"/>
      <c r="Y20" s="18"/>
      <c r="Z20" s="25">
        <v>435211633</v>
      </c>
      <c r="AA20" s="27"/>
      <c r="AD20" s="9">
        <v>1178317</v>
      </c>
      <c r="AE20" s="9">
        <v>435211633</v>
      </c>
      <c r="AM20" s="215"/>
      <c r="AN20" s="215"/>
    </row>
    <row r="21" spans="1:40" ht="14.65" customHeight="1" x14ac:dyDescent="0.15">
      <c r="A21" s="7" t="s">
        <v>31</v>
      </c>
      <c r="B21" s="7" t="s">
        <v>140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-589158</v>
      </c>
      <c r="Q21" s="26"/>
      <c r="R21" s="19"/>
      <c r="S21" s="19"/>
      <c r="T21" s="19" t="s">
        <v>45</v>
      </c>
      <c r="U21" s="19"/>
      <c r="V21" s="19"/>
      <c r="W21" s="19"/>
      <c r="X21" s="19"/>
      <c r="Y21" s="18"/>
      <c r="Z21" s="25">
        <v>13685840</v>
      </c>
      <c r="AA21" s="27"/>
      <c r="AD21" s="9">
        <v>-589158</v>
      </c>
      <c r="AE21" s="9">
        <v>13685840</v>
      </c>
      <c r="AM21" s="215"/>
      <c r="AN21" s="215"/>
    </row>
    <row r="22" spans="1:40" ht="14.65" customHeight="1" x14ac:dyDescent="0.15">
      <c r="A22" s="7" t="s">
        <v>337</v>
      </c>
      <c r="B22" s="7" t="s">
        <v>113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2" t="s">
        <v>114</v>
      </c>
      <c r="S22" s="233"/>
      <c r="T22" s="233"/>
      <c r="U22" s="233"/>
      <c r="V22" s="233"/>
      <c r="W22" s="233"/>
      <c r="X22" s="233"/>
      <c r="Y22" s="233"/>
      <c r="Z22" s="30">
        <v>57270045106</v>
      </c>
      <c r="AA22" s="31"/>
      <c r="AD22" s="9">
        <v>0</v>
      </c>
      <c r="AE22" s="9">
        <f>IF(AND(AE7="-",AE13="-"),"-",SUM(AE7,AE13))</f>
        <v>55034845106</v>
      </c>
      <c r="AM22" s="215"/>
      <c r="AN22" s="215"/>
    </row>
    <row r="23" spans="1:40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M23" s="215"/>
      <c r="AN23" s="215"/>
    </row>
    <row r="24" spans="1:40" ht="14.65" customHeight="1" x14ac:dyDescent="0.15">
      <c r="A24" s="7" t="s">
        <v>36</v>
      </c>
      <c r="B24" s="7" t="s">
        <v>143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144</v>
      </c>
      <c r="T24" s="19"/>
      <c r="U24" s="19"/>
      <c r="V24" s="19"/>
      <c r="W24" s="19"/>
      <c r="X24" s="19"/>
      <c r="Y24" s="18"/>
      <c r="Z24" s="25">
        <v>164800849929</v>
      </c>
      <c r="AA24" s="27"/>
      <c r="AD24" s="9">
        <v>0</v>
      </c>
      <c r="AE24" s="9">
        <v>160551613105</v>
      </c>
      <c r="AM24" s="215"/>
      <c r="AN24" s="215"/>
    </row>
    <row r="25" spans="1:40" ht="14.65" customHeight="1" x14ac:dyDescent="0.15">
      <c r="A25" s="7" t="s">
        <v>339</v>
      </c>
      <c r="B25" s="7" t="s">
        <v>145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146</v>
      </c>
      <c r="T25" s="19"/>
      <c r="U25" s="19"/>
      <c r="V25" s="19"/>
      <c r="W25" s="19"/>
      <c r="X25" s="19"/>
      <c r="Y25" s="18"/>
      <c r="Z25" s="25">
        <v>-51028288052</v>
      </c>
      <c r="AA25" s="27"/>
      <c r="AD25" s="9">
        <v>0</v>
      </c>
      <c r="AE25" s="9">
        <v>-45718043758</v>
      </c>
      <c r="AM25" s="215"/>
      <c r="AN25" s="215"/>
    </row>
    <row r="26" spans="1:40" ht="14.65" customHeight="1" x14ac:dyDescent="0.15">
      <c r="A26" s="7" t="s">
        <v>39</v>
      </c>
      <c r="B26" s="7" t="s">
        <v>147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148</v>
      </c>
      <c r="T26" s="19"/>
      <c r="U26" s="19"/>
      <c r="V26" s="19"/>
      <c r="W26" s="19"/>
      <c r="X26" s="19"/>
      <c r="Y26" s="18"/>
      <c r="Z26" s="25">
        <v>-43185163</v>
      </c>
      <c r="AA26" s="27"/>
      <c r="AD26" s="9">
        <v>0</v>
      </c>
      <c r="AE26" s="9">
        <v>-43185163</v>
      </c>
      <c r="AM26" s="215"/>
      <c r="AN26" s="215"/>
    </row>
    <row r="27" spans="1:40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M27" s="215"/>
      <c r="AN27" s="215"/>
    </row>
    <row r="28" spans="1:40" ht="14.65" customHeight="1" x14ac:dyDescent="0.15">
      <c r="A28" s="7" t="s">
        <v>340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M28" s="215"/>
      <c r="AN28" s="215"/>
    </row>
    <row r="29" spans="1:40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34"/>
      <c r="S29" s="235"/>
      <c r="T29" s="235"/>
      <c r="U29" s="235"/>
      <c r="V29" s="235"/>
      <c r="W29" s="235"/>
      <c r="X29" s="235"/>
      <c r="Y29" s="235"/>
      <c r="Z29" s="25"/>
      <c r="AA29" s="27"/>
      <c r="AD29" s="9">
        <v>0</v>
      </c>
      <c r="AM29" s="215"/>
      <c r="AN29" s="215"/>
    </row>
    <row r="30" spans="1:40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M30" s="215"/>
      <c r="AN30" s="215"/>
    </row>
    <row r="31" spans="1:40" ht="14.65" customHeight="1" x14ac:dyDescent="0.15">
      <c r="A31" s="7" t="s">
        <v>341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M31" s="215"/>
      <c r="AN31" s="215"/>
    </row>
    <row r="32" spans="1:40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116675062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-790573474</v>
      </c>
      <c r="AM32" s="215"/>
      <c r="AN32" s="215"/>
    </row>
    <row r="33" spans="1:4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70385483085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70256758502</v>
      </c>
      <c r="AM33" s="215"/>
      <c r="AN33" s="215"/>
    </row>
    <row r="34" spans="1:4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39928289409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39929624822</v>
      </c>
      <c r="AM34" s="215"/>
      <c r="AN34" s="215"/>
    </row>
    <row r="35" spans="1:4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M35" s="215"/>
      <c r="AN35" s="215"/>
    </row>
    <row r="36" spans="1:4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2379589887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2379589887</v>
      </c>
      <c r="AM36" s="215"/>
      <c r="AN36" s="215"/>
    </row>
    <row r="37" spans="1:4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-1019033400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-1019033400</v>
      </c>
      <c r="AM37" s="215"/>
      <c r="AN37" s="215"/>
    </row>
    <row r="38" spans="1:4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M38" s="215"/>
      <c r="AN38" s="215"/>
    </row>
    <row r="39" spans="1:4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71263570232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71133510236</v>
      </c>
      <c r="AM39" s="215"/>
      <c r="AN39" s="215"/>
    </row>
    <row r="40" spans="1:4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-42381980043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-42381980043</v>
      </c>
      <c r="AM40" s="215"/>
      <c r="AN40" s="215"/>
    </row>
    <row r="41" spans="1:4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M41" s="215"/>
      <c r="AN41" s="215"/>
    </row>
    <row r="42" spans="1:4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AM42" s="215"/>
      <c r="AN42" s="215"/>
    </row>
    <row r="43" spans="1:4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M43" s="215"/>
      <c r="AN43" s="215"/>
    </row>
    <row r="44" spans="1:4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M44" s="215"/>
      <c r="AN44" s="215"/>
    </row>
    <row r="45" spans="1:4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215047000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215047000</v>
      </c>
      <c r="AM45" s="215"/>
      <c r="AN45" s="215"/>
    </row>
    <row r="46" spans="1:4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6412692881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6412692881</v>
      </c>
      <c r="AM46" s="215"/>
      <c r="AN46" s="215"/>
    </row>
    <row r="47" spans="1:4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-3826373735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-3826373735</v>
      </c>
      <c r="AM47" s="215"/>
      <c r="AN47" s="215"/>
    </row>
    <row r="48" spans="1:4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M48" s="215"/>
      <c r="AN48" s="215"/>
    </row>
    <row r="49" spans="1:4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1742132808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1742132808</v>
      </c>
      <c r="AM49" s="215"/>
      <c r="AN49" s="215"/>
    </row>
    <row r="50" spans="1:4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19101799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19101799</v>
      </c>
      <c r="AM50" s="215"/>
      <c r="AN50" s="215"/>
    </row>
    <row r="51" spans="1:4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1723031009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1723031009</v>
      </c>
      <c r="AM51" s="215"/>
      <c r="AN51" s="215"/>
    </row>
    <row r="52" spans="1:4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10242405571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10243003771</v>
      </c>
      <c r="AM52" s="215"/>
      <c r="AN52" s="215"/>
    </row>
    <row r="53" spans="1:4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11262000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11262000</v>
      </c>
      <c r="AM53" s="215"/>
      <c r="AN53" s="215"/>
    </row>
    <row r="54" spans="1:4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M54" s="215"/>
      <c r="AN54" s="215"/>
    </row>
    <row r="55" spans="1:4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11262000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11262000</v>
      </c>
      <c r="AM55" s="215"/>
      <c r="AN55" s="215"/>
    </row>
    <row r="56" spans="1:4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M56" s="215"/>
      <c r="AN56" s="215"/>
    </row>
    <row r="57" spans="1:4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8"/>
      <c r="L57" s="18"/>
      <c r="M57" s="18"/>
      <c r="N57" s="18"/>
      <c r="O57" s="18"/>
      <c r="P57" s="25">
        <v>923422787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923422787</v>
      </c>
      <c r="AM57" s="215"/>
      <c r="AN57" s="215"/>
    </row>
    <row r="58" spans="1:4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38002800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38601000</v>
      </c>
      <c r="AM58" s="215"/>
      <c r="AN58" s="215"/>
    </row>
    <row r="59" spans="1:4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9391888354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9391888354</v>
      </c>
      <c r="AM59" s="215"/>
      <c r="AN59" s="215"/>
    </row>
    <row r="60" spans="1:40" ht="14.65" customHeight="1" x14ac:dyDescent="0.15">
      <c r="A60" s="7" t="s">
        <v>90</v>
      </c>
      <c r="D60" s="24"/>
      <c r="E60" s="19"/>
      <c r="F60" s="19"/>
      <c r="G60" s="19"/>
      <c r="H60" s="19" t="s">
        <v>91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M60" s="215"/>
      <c r="AN60" s="215"/>
    </row>
    <row r="61" spans="1:40" ht="14.65" customHeight="1" x14ac:dyDescent="0.15">
      <c r="A61" s="7" t="s">
        <v>92</v>
      </c>
      <c r="D61" s="24"/>
      <c r="E61" s="18"/>
      <c r="F61" s="19"/>
      <c r="G61" s="19"/>
      <c r="H61" s="19" t="s">
        <v>45</v>
      </c>
      <c r="I61" s="19"/>
      <c r="J61" s="19"/>
      <c r="K61" s="18"/>
      <c r="L61" s="18"/>
      <c r="M61" s="18"/>
      <c r="N61" s="18"/>
      <c r="O61" s="18"/>
      <c r="P61" s="25">
        <v>9391888354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9391888354</v>
      </c>
      <c r="AM61" s="215"/>
      <c r="AN61" s="215"/>
    </row>
    <row r="62" spans="1:40" ht="14.65" customHeight="1" x14ac:dyDescent="0.15">
      <c r="A62" s="7" t="s">
        <v>93</v>
      </c>
      <c r="D62" s="24"/>
      <c r="E62" s="18"/>
      <c r="F62" s="19"/>
      <c r="G62" s="19" t="s">
        <v>45</v>
      </c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  <c r="AM62" s="215"/>
      <c r="AN62" s="215"/>
    </row>
    <row r="63" spans="1:40" ht="14.65" customHeight="1" x14ac:dyDescent="0.15">
      <c r="A63" s="7" t="s">
        <v>94</v>
      </c>
      <c r="D63" s="24"/>
      <c r="E63" s="18"/>
      <c r="F63" s="19"/>
      <c r="G63" s="19" t="s">
        <v>95</v>
      </c>
      <c r="H63" s="19"/>
      <c r="I63" s="19"/>
      <c r="J63" s="19"/>
      <c r="K63" s="18"/>
      <c r="L63" s="18"/>
      <c r="M63" s="18"/>
      <c r="N63" s="18"/>
      <c r="O63" s="18"/>
      <c r="P63" s="25">
        <v>-122170370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-122170370</v>
      </c>
      <c r="AM63" s="215"/>
      <c r="AN63" s="215"/>
    </row>
    <row r="64" spans="1:40" ht="14.65" customHeight="1" x14ac:dyDescent="0.15">
      <c r="A64" s="7" t="s">
        <v>96</v>
      </c>
      <c r="D64" s="24"/>
      <c r="E64" s="18" t="s">
        <v>97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9006677775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9191417864</v>
      </c>
      <c r="AM64" s="215"/>
      <c r="AN64" s="215"/>
    </row>
    <row r="65" spans="1:40" ht="14.65" customHeight="1" x14ac:dyDescent="0.15">
      <c r="A65" s="7" t="s">
        <v>98</v>
      </c>
      <c r="D65" s="24"/>
      <c r="E65" s="18"/>
      <c r="F65" s="19" t="s">
        <v>99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5284903005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5469643094</v>
      </c>
      <c r="AM65" s="215"/>
      <c r="AN65" s="215"/>
    </row>
    <row r="66" spans="1:40" ht="14.65" customHeight="1" x14ac:dyDescent="0.15">
      <c r="A66" s="7" t="s">
        <v>100</v>
      </c>
      <c r="D66" s="24"/>
      <c r="E66" s="18"/>
      <c r="F66" s="19" t="s">
        <v>101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982532919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982532919</v>
      </c>
      <c r="AM66" s="215"/>
      <c r="AN66" s="215"/>
    </row>
    <row r="67" spans="1:40" ht="14.65" customHeight="1" x14ac:dyDescent="0.15">
      <c r="A67" s="7">
        <v>1500000</v>
      </c>
      <c r="D67" s="24"/>
      <c r="E67" s="18"/>
      <c r="F67" s="19" t="s">
        <v>102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13314000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13314000</v>
      </c>
      <c r="AM67" s="215"/>
      <c r="AN67" s="215"/>
    </row>
    <row r="68" spans="1:40" ht="14.65" customHeight="1" x14ac:dyDescent="0.15">
      <c r="A68" s="7" t="s">
        <v>103</v>
      </c>
      <c r="D68" s="24"/>
      <c r="E68" s="19"/>
      <c r="F68" s="19" t="s">
        <v>89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2794791884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2794791884</v>
      </c>
      <c r="AM68" s="215"/>
      <c r="AN68" s="215"/>
    </row>
    <row r="69" spans="1:40" ht="14.65" customHeight="1" x14ac:dyDescent="0.15">
      <c r="A69" s="7" t="s">
        <v>104</v>
      </c>
      <c r="D69" s="24"/>
      <c r="E69" s="19"/>
      <c r="F69" s="19"/>
      <c r="G69" s="19" t="s">
        <v>105</v>
      </c>
      <c r="H69" s="19"/>
      <c r="I69" s="19"/>
      <c r="J69" s="19"/>
      <c r="K69" s="18"/>
      <c r="L69" s="18"/>
      <c r="M69" s="18"/>
      <c r="N69" s="18"/>
      <c r="O69" s="18"/>
      <c r="P69" s="25">
        <v>2794791884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2794791884</v>
      </c>
      <c r="AM69" s="215"/>
      <c r="AN69" s="215"/>
    </row>
    <row r="70" spans="1:40" ht="14.65" customHeight="1" x14ac:dyDescent="0.15">
      <c r="A70" s="7" t="s">
        <v>106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0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0</v>
      </c>
      <c r="AM70" s="215"/>
      <c r="AN70" s="215"/>
    </row>
    <row r="71" spans="1:40" ht="14.65" customHeight="1" x14ac:dyDescent="0.15">
      <c r="A71" s="7" t="s">
        <v>107</v>
      </c>
      <c r="D71" s="24"/>
      <c r="E71" s="19"/>
      <c r="F71" s="19" t="s">
        <v>108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10152797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10152797</v>
      </c>
      <c r="AM71" s="215"/>
      <c r="AN71" s="215"/>
    </row>
    <row r="72" spans="1:40" ht="14.65" customHeight="1" x14ac:dyDescent="0.15">
      <c r="A72" s="7" t="s">
        <v>109</v>
      </c>
      <c r="D72" s="24"/>
      <c r="E72" s="19"/>
      <c r="F72" s="19" t="s">
        <v>45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1858766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1858766</v>
      </c>
      <c r="AM72" s="215"/>
      <c r="AN72" s="215"/>
    </row>
    <row r="73" spans="1:40" ht="14.65" customHeight="1" x14ac:dyDescent="0.15">
      <c r="A73" s="7" t="s">
        <v>110</v>
      </c>
      <c r="D73" s="24"/>
      <c r="E73" s="19"/>
      <c r="F73" s="38" t="s">
        <v>95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-80875596</v>
      </c>
      <c r="Q73" s="26"/>
      <c r="R73" s="236"/>
      <c r="S73" s="237"/>
      <c r="T73" s="237"/>
      <c r="U73" s="237"/>
      <c r="V73" s="237"/>
      <c r="W73" s="237"/>
      <c r="X73" s="237"/>
      <c r="Y73" s="238"/>
      <c r="Z73" s="40"/>
      <c r="AA73" s="41"/>
      <c r="AD73" s="9">
        <v>-80875596</v>
      </c>
      <c r="AM73" s="215"/>
      <c r="AN73" s="215"/>
    </row>
    <row r="74" spans="1:40" ht="16.5" customHeight="1" thickBot="1" x14ac:dyDescent="0.2">
      <c r="A74" s="7">
        <v>1565000</v>
      </c>
      <c r="B74" s="7" t="s">
        <v>141</v>
      </c>
      <c r="D74" s="24"/>
      <c r="E74" s="19" t="s">
        <v>111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9" t="s">
        <v>142</v>
      </c>
      <c r="S74" s="240"/>
      <c r="T74" s="240"/>
      <c r="U74" s="240"/>
      <c r="V74" s="240"/>
      <c r="W74" s="240"/>
      <c r="X74" s="240"/>
      <c r="Y74" s="241"/>
      <c r="Z74" s="42">
        <v>113729376714</v>
      </c>
      <c r="AA74" s="43"/>
      <c r="AD74" s="9">
        <v>0</v>
      </c>
      <c r="AE74" s="9">
        <f>IF(AND(AE24="-",AE25="-",AE26="-"),"-",SUM(AE24,AE25,AE26))</f>
        <v>114790384184</v>
      </c>
      <c r="AM74" s="215"/>
      <c r="AN74" s="215"/>
    </row>
    <row r="75" spans="1:40" ht="14.65" customHeight="1" thickBot="1" x14ac:dyDescent="0.2">
      <c r="A75" s="7" t="s">
        <v>2</v>
      </c>
      <c r="B75" s="7" t="s">
        <v>112</v>
      </c>
      <c r="D75" s="242" t="s">
        <v>3</v>
      </c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4"/>
      <c r="P75" s="44">
        <v>170999421820</v>
      </c>
      <c r="Q75" s="45"/>
      <c r="R75" s="227" t="s">
        <v>342</v>
      </c>
      <c r="S75" s="228"/>
      <c r="T75" s="228"/>
      <c r="U75" s="228"/>
      <c r="V75" s="228"/>
      <c r="W75" s="228"/>
      <c r="X75" s="228"/>
      <c r="Y75" s="245"/>
      <c r="Z75" s="44">
        <v>170999421820</v>
      </c>
      <c r="AA75" s="46"/>
      <c r="AD75" s="9">
        <f>IF(AND(AD7="-",AD64="-",AD74="-"),"-",SUM(AD7,AD64,AD74))</f>
        <v>169825229290</v>
      </c>
      <c r="AE75" s="9">
        <f>IF(AND(AE22="-",AE74="-"),"-",SUM(AE22,AE74))</f>
        <v>169825229290</v>
      </c>
      <c r="AM75" s="215"/>
      <c r="AN75" s="215"/>
    </row>
    <row r="76" spans="1:40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40" ht="14.65" customHeight="1" x14ac:dyDescent="0.15">
      <c r="D77" s="48"/>
      <c r="E77" s="49" t="s">
        <v>343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M42"/>
  <sheetViews>
    <sheetView topLeftCell="B1" zoomScale="85" zoomScaleNormal="85" zoomScaleSheetLayoutView="100" workbookViewId="0">
      <selection activeCell="S40" sqref="S40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9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9" ht="24" x14ac:dyDescent="0.2">
      <c r="C2" s="246" t="s">
        <v>354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9" ht="17.25" x14ac:dyDescent="0.2">
      <c r="C3" s="247" t="s">
        <v>355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9" ht="17.25" x14ac:dyDescent="0.2">
      <c r="C4" s="247" t="s">
        <v>356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0</v>
      </c>
      <c r="P5" s="53"/>
    </row>
    <row r="6" spans="1:39" ht="18" thickBot="1" x14ac:dyDescent="0.25">
      <c r="A6" s="52" t="s">
        <v>330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332</v>
      </c>
      <c r="O6" s="251"/>
      <c r="P6" s="53"/>
    </row>
    <row r="7" spans="1:39" x14ac:dyDescent="0.15">
      <c r="A7" s="52" t="s">
        <v>151</v>
      </c>
      <c r="C7" s="56"/>
      <c r="D7" s="57" t="s">
        <v>152</v>
      </c>
      <c r="E7" s="57"/>
      <c r="F7" s="58"/>
      <c r="G7" s="57"/>
      <c r="H7" s="57"/>
      <c r="I7" s="57"/>
      <c r="J7" s="57"/>
      <c r="K7" s="58"/>
      <c r="L7" s="58"/>
      <c r="M7" s="58"/>
      <c r="N7" s="59">
        <v>89023171693</v>
      </c>
      <c r="O7" s="60"/>
      <c r="P7" s="61"/>
      <c r="AM7" s="212"/>
    </row>
    <row r="8" spans="1:39" x14ac:dyDescent="0.15">
      <c r="A8" s="52" t="s">
        <v>153</v>
      </c>
      <c r="C8" s="56"/>
      <c r="D8" s="57"/>
      <c r="E8" s="57" t="s">
        <v>154</v>
      </c>
      <c r="F8" s="57"/>
      <c r="G8" s="57"/>
      <c r="H8" s="57"/>
      <c r="I8" s="57"/>
      <c r="J8" s="57"/>
      <c r="K8" s="58"/>
      <c r="L8" s="58"/>
      <c r="M8" s="58"/>
      <c r="N8" s="59">
        <v>27963181875</v>
      </c>
      <c r="O8" s="62"/>
      <c r="P8" s="61"/>
      <c r="AM8" s="212"/>
    </row>
    <row r="9" spans="1:39" x14ac:dyDescent="0.15">
      <c r="A9" s="52" t="s">
        <v>155</v>
      </c>
      <c r="C9" s="56"/>
      <c r="D9" s="57"/>
      <c r="E9" s="57"/>
      <c r="F9" s="57" t="s">
        <v>156</v>
      </c>
      <c r="G9" s="57"/>
      <c r="H9" s="57"/>
      <c r="I9" s="57"/>
      <c r="J9" s="57"/>
      <c r="K9" s="58"/>
      <c r="L9" s="58"/>
      <c r="M9" s="58"/>
      <c r="N9" s="59">
        <v>9176538995</v>
      </c>
      <c r="O9" s="62"/>
      <c r="P9" s="61"/>
      <c r="AM9" s="212"/>
    </row>
    <row r="10" spans="1:39" x14ac:dyDescent="0.15">
      <c r="A10" s="52" t="s">
        <v>157</v>
      </c>
      <c r="C10" s="56"/>
      <c r="D10" s="57"/>
      <c r="E10" s="57"/>
      <c r="F10" s="57"/>
      <c r="G10" s="57" t="s">
        <v>158</v>
      </c>
      <c r="H10" s="57"/>
      <c r="I10" s="57"/>
      <c r="J10" s="57"/>
      <c r="K10" s="58"/>
      <c r="L10" s="58"/>
      <c r="M10" s="58"/>
      <c r="N10" s="59">
        <v>7979473919</v>
      </c>
      <c r="O10" s="62"/>
      <c r="P10" s="61"/>
      <c r="AM10" s="212"/>
    </row>
    <row r="11" spans="1:39" x14ac:dyDescent="0.15">
      <c r="A11" s="52" t="s">
        <v>159</v>
      </c>
      <c r="C11" s="56"/>
      <c r="D11" s="57"/>
      <c r="E11" s="57"/>
      <c r="F11" s="57"/>
      <c r="G11" s="57" t="s">
        <v>160</v>
      </c>
      <c r="H11" s="57"/>
      <c r="I11" s="57"/>
      <c r="J11" s="57"/>
      <c r="K11" s="58"/>
      <c r="L11" s="58"/>
      <c r="M11" s="58"/>
      <c r="N11" s="59">
        <v>130970446</v>
      </c>
      <c r="O11" s="62"/>
      <c r="P11" s="61"/>
      <c r="AM11" s="212"/>
    </row>
    <row r="12" spans="1:39" x14ac:dyDescent="0.15">
      <c r="A12" s="52" t="s">
        <v>161</v>
      </c>
      <c r="C12" s="56"/>
      <c r="D12" s="57"/>
      <c r="E12" s="57"/>
      <c r="F12" s="57"/>
      <c r="G12" s="57" t="s">
        <v>162</v>
      </c>
      <c r="H12" s="57"/>
      <c r="I12" s="57"/>
      <c r="J12" s="57"/>
      <c r="K12" s="58"/>
      <c r="L12" s="58"/>
      <c r="M12" s="58"/>
      <c r="N12" s="59">
        <v>20083</v>
      </c>
      <c r="O12" s="62"/>
      <c r="P12" s="61"/>
      <c r="AM12" s="212"/>
    </row>
    <row r="13" spans="1:39" x14ac:dyDescent="0.15">
      <c r="A13" s="52" t="s">
        <v>163</v>
      </c>
      <c r="C13" s="56"/>
      <c r="D13" s="57"/>
      <c r="E13" s="57"/>
      <c r="F13" s="57"/>
      <c r="G13" s="57" t="s">
        <v>45</v>
      </c>
      <c r="H13" s="57"/>
      <c r="I13" s="57"/>
      <c r="J13" s="57"/>
      <c r="K13" s="58"/>
      <c r="L13" s="58"/>
      <c r="M13" s="58"/>
      <c r="N13" s="59">
        <v>1066074547</v>
      </c>
      <c r="O13" s="62"/>
      <c r="P13" s="61"/>
      <c r="AM13" s="212"/>
    </row>
    <row r="14" spans="1:39" x14ac:dyDescent="0.15">
      <c r="A14" s="52" t="s">
        <v>164</v>
      </c>
      <c r="C14" s="56"/>
      <c r="D14" s="57"/>
      <c r="E14" s="57"/>
      <c r="F14" s="57" t="s">
        <v>165</v>
      </c>
      <c r="G14" s="57"/>
      <c r="H14" s="57"/>
      <c r="I14" s="57"/>
      <c r="J14" s="57"/>
      <c r="K14" s="58"/>
      <c r="L14" s="58"/>
      <c r="M14" s="58"/>
      <c r="N14" s="59">
        <v>17747411270</v>
      </c>
      <c r="O14" s="62"/>
      <c r="P14" s="61"/>
      <c r="AM14" s="212"/>
    </row>
    <row r="15" spans="1:39" x14ac:dyDescent="0.15">
      <c r="A15" s="52" t="s">
        <v>166</v>
      </c>
      <c r="C15" s="56"/>
      <c r="D15" s="57"/>
      <c r="E15" s="57"/>
      <c r="F15" s="57"/>
      <c r="G15" s="57" t="s">
        <v>167</v>
      </c>
      <c r="H15" s="57"/>
      <c r="I15" s="57"/>
      <c r="J15" s="57"/>
      <c r="K15" s="58"/>
      <c r="L15" s="58"/>
      <c r="M15" s="58"/>
      <c r="N15" s="59">
        <v>14088503020</v>
      </c>
      <c r="O15" s="62"/>
      <c r="P15" s="61"/>
      <c r="AM15" s="212"/>
    </row>
    <row r="16" spans="1:39" x14ac:dyDescent="0.15">
      <c r="A16" s="52" t="s">
        <v>168</v>
      </c>
      <c r="C16" s="56"/>
      <c r="D16" s="57"/>
      <c r="E16" s="57"/>
      <c r="F16" s="57"/>
      <c r="G16" s="57" t="s">
        <v>169</v>
      </c>
      <c r="H16" s="57"/>
      <c r="I16" s="57"/>
      <c r="J16" s="57"/>
      <c r="K16" s="58"/>
      <c r="L16" s="58"/>
      <c r="M16" s="58"/>
      <c r="N16" s="59">
        <v>526519682</v>
      </c>
      <c r="O16" s="62"/>
      <c r="P16" s="61"/>
      <c r="AM16" s="212"/>
    </row>
    <row r="17" spans="1:39" x14ac:dyDescent="0.15">
      <c r="A17" s="52" t="s">
        <v>170</v>
      </c>
      <c r="C17" s="56"/>
      <c r="D17" s="57"/>
      <c r="E17" s="57"/>
      <c r="F17" s="57"/>
      <c r="G17" s="57" t="s">
        <v>171</v>
      </c>
      <c r="H17" s="57"/>
      <c r="I17" s="57"/>
      <c r="J17" s="57"/>
      <c r="K17" s="58"/>
      <c r="L17" s="58"/>
      <c r="M17" s="58"/>
      <c r="N17" s="59">
        <v>3066618129</v>
      </c>
      <c r="O17" s="62"/>
      <c r="P17" s="61"/>
      <c r="AM17" s="212"/>
    </row>
    <row r="18" spans="1:39" x14ac:dyDescent="0.15">
      <c r="A18" s="52" t="s">
        <v>172</v>
      </c>
      <c r="C18" s="56"/>
      <c r="D18" s="57"/>
      <c r="E18" s="57"/>
      <c r="F18" s="57"/>
      <c r="G18" s="57" t="s">
        <v>45</v>
      </c>
      <c r="H18" s="57"/>
      <c r="I18" s="57"/>
      <c r="J18" s="57"/>
      <c r="K18" s="58"/>
      <c r="L18" s="58"/>
      <c r="M18" s="58"/>
      <c r="N18" s="59">
        <v>65770439</v>
      </c>
      <c r="O18" s="62"/>
      <c r="P18" s="61"/>
      <c r="AM18" s="212"/>
    </row>
    <row r="19" spans="1:39" x14ac:dyDescent="0.15">
      <c r="A19" s="52" t="s">
        <v>173</v>
      </c>
      <c r="C19" s="56"/>
      <c r="D19" s="57"/>
      <c r="E19" s="57"/>
      <c r="F19" s="57" t="s">
        <v>174</v>
      </c>
      <c r="G19" s="57"/>
      <c r="H19" s="57"/>
      <c r="I19" s="57"/>
      <c r="J19" s="57"/>
      <c r="K19" s="58"/>
      <c r="L19" s="58"/>
      <c r="M19" s="58"/>
      <c r="N19" s="59">
        <v>1039231610</v>
      </c>
      <c r="O19" s="62"/>
      <c r="P19" s="61"/>
      <c r="AM19" s="212"/>
    </row>
    <row r="20" spans="1:39" x14ac:dyDescent="0.15">
      <c r="A20" s="52" t="s">
        <v>175</v>
      </c>
      <c r="C20" s="56"/>
      <c r="D20" s="57"/>
      <c r="E20" s="57"/>
      <c r="F20" s="58"/>
      <c r="G20" s="58" t="s">
        <v>176</v>
      </c>
      <c r="H20" s="58"/>
      <c r="I20" s="57"/>
      <c r="J20" s="57"/>
      <c r="K20" s="58"/>
      <c r="L20" s="58"/>
      <c r="M20" s="58"/>
      <c r="N20" s="59">
        <v>265832974</v>
      </c>
      <c r="O20" s="62"/>
      <c r="P20" s="61"/>
      <c r="AM20" s="212"/>
    </row>
    <row r="21" spans="1:39" x14ac:dyDescent="0.15">
      <c r="A21" s="52" t="s">
        <v>177</v>
      </c>
      <c r="C21" s="56"/>
      <c r="D21" s="57"/>
      <c r="E21" s="57"/>
      <c r="F21" s="58"/>
      <c r="G21" s="57" t="s">
        <v>178</v>
      </c>
      <c r="H21" s="57"/>
      <c r="I21" s="57"/>
      <c r="J21" s="57"/>
      <c r="K21" s="58"/>
      <c r="L21" s="58"/>
      <c r="M21" s="58"/>
      <c r="N21" s="59">
        <v>189680703</v>
      </c>
      <c r="O21" s="62"/>
      <c r="P21" s="61"/>
      <c r="AM21" s="212"/>
    </row>
    <row r="22" spans="1:39" x14ac:dyDescent="0.15">
      <c r="A22" s="52" t="s">
        <v>179</v>
      </c>
      <c r="C22" s="56"/>
      <c r="D22" s="57"/>
      <c r="E22" s="57"/>
      <c r="F22" s="58"/>
      <c r="G22" s="57" t="s">
        <v>45</v>
      </c>
      <c r="H22" s="57"/>
      <c r="I22" s="57"/>
      <c r="J22" s="57"/>
      <c r="K22" s="58"/>
      <c r="L22" s="58"/>
      <c r="M22" s="58"/>
      <c r="N22" s="59">
        <v>583717933</v>
      </c>
      <c r="O22" s="62"/>
      <c r="P22" s="61"/>
      <c r="AM22" s="212"/>
    </row>
    <row r="23" spans="1:39" x14ac:dyDescent="0.15">
      <c r="A23" s="52" t="s">
        <v>180</v>
      </c>
      <c r="C23" s="56"/>
      <c r="D23" s="57"/>
      <c r="E23" s="58" t="s">
        <v>181</v>
      </c>
      <c r="F23" s="58"/>
      <c r="G23" s="57"/>
      <c r="H23" s="57"/>
      <c r="I23" s="57"/>
      <c r="J23" s="57"/>
      <c r="K23" s="58"/>
      <c r="L23" s="58"/>
      <c r="M23" s="58"/>
      <c r="N23" s="59">
        <v>61059989818</v>
      </c>
      <c r="O23" s="62"/>
      <c r="P23" s="61"/>
      <c r="AM23" s="212"/>
    </row>
    <row r="24" spans="1:39" x14ac:dyDescent="0.15">
      <c r="A24" s="52" t="s">
        <v>182</v>
      </c>
      <c r="C24" s="56"/>
      <c r="D24" s="57"/>
      <c r="E24" s="57"/>
      <c r="F24" s="57" t="s">
        <v>183</v>
      </c>
      <c r="G24" s="57"/>
      <c r="H24" s="57"/>
      <c r="I24" s="57"/>
      <c r="J24" s="57"/>
      <c r="K24" s="58"/>
      <c r="L24" s="58"/>
      <c r="M24" s="58"/>
      <c r="N24" s="59">
        <v>42411803379</v>
      </c>
      <c r="O24" s="62"/>
      <c r="P24" s="61"/>
      <c r="AM24" s="212"/>
    </row>
    <row r="25" spans="1:39" x14ac:dyDescent="0.15">
      <c r="A25" s="52" t="s">
        <v>184</v>
      </c>
      <c r="C25" s="56"/>
      <c r="D25" s="57"/>
      <c r="E25" s="57"/>
      <c r="F25" s="57" t="s">
        <v>185</v>
      </c>
      <c r="G25" s="57"/>
      <c r="H25" s="57"/>
      <c r="I25" s="57"/>
      <c r="J25" s="57"/>
      <c r="K25" s="58"/>
      <c r="L25" s="58"/>
      <c r="M25" s="58"/>
      <c r="N25" s="59">
        <v>18627424440</v>
      </c>
      <c r="O25" s="62"/>
      <c r="P25" s="61"/>
      <c r="AM25" s="212"/>
    </row>
    <row r="26" spans="1:39" x14ac:dyDescent="0.15">
      <c r="A26" s="52" t="s">
        <v>186</v>
      </c>
      <c r="C26" s="56"/>
      <c r="D26" s="57"/>
      <c r="E26" s="57"/>
      <c r="F26" s="57" t="s">
        <v>187</v>
      </c>
      <c r="G26" s="57"/>
      <c r="H26" s="57"/>
      <c r="I26" s="57"/>
      <c r="J26" s="57"/>
      <c r="K26" s="58"/>
      <c r="L26" s="58"/>
      <c r="M26" s="58"/>
      <c r="N26" s="59">
        <v>0</v>
      </c>
      <c r="O26" s="62"/>
      <c r="P26" s="61"/>
      <c r="AM26" s="212"/>
    </row>
    <row r="27" spans="1:39" x14ac:dyDescent="0.15">
      <c r="A27" s="52" t="s">
        <v>188</v>
      </c>
      <c r="C27" s="56"/>
      <c r="D27" s="57"/>
      <c r="E27" s="57"/>
      <c r="F27" s="57" t="s">
        <v>45</v>
      </c>
      <c r="G27" s="57"/>
      <c r="H27" s="57"/>
      <c r="I27" s="57"/>
      <c r="J27" s="57"/>
      <c r="K27" s="58"/>
      <c r="L27" s="58"/>
      <c r="M27" s="58"/>
      <c r="N27" s="59">
        <v>20761999</v>
      </c>
      <c r="O27" s="62"/>
      <c r="P27" s="61"/>
      <c r="AM27" s="212"/>
    </row>
    <row r="28" spans="1:39" x14ac:dyDescent="0.15">
      <c r="A28" s="52" t="s">
        <v>189</v>
      </c>
      <c r="C28" s="56"/>
      <c r="D28" s="57" t="s">
        <v>190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7783211367</v>
      </c>
      <c r="O28" s="62"/>
      <c r="P28" s="61"/>
      <c r="AM28" s="212"/>
    </row>
    <row r="29" spans="1:39" x14ac:dyDescent="0.15">
      <c r="A29" s="52" t="s">
        <v>191</v>
      </c>
      <c r="C29" s="56"/>
      <c r="D29" s="57"/>
      <c r="E29" s="57" t="s">
        <v>192</v>
      </c>
      <c r="F29" s="57"/>
      <c r="G29" s="57"/>
      <c r="H29" s="57"/>
      <c r="I29" s="57"/>
      <c r="J29" s="57"/>
      <c r="K29" s="63"/>
      <c r="L29" s="63"/>
      <c r="M29" s="63"/>
      <c r="N29" s="59">
        <v>3357668676</v>
      </c>
      <c r="O29" s="62"/>
      <c r="P29" s="61"/>
      <c r="AM29" s="212"/>
    </row>
    <row r="30" spans="1:39" x14ac:dyDescent="0.15">
      <c r="A30" s="52" t="s">
        <v>193</v>
      </c>
      <c r="C30" s="56"/>
      <c r="D30" s="57"/>
      <c r="E30" s="57" t="s">
        <v>45</v>
      </c>
      <c r="F30" s="57"/>
      <c r="G30" s="58"/>
      <c r="H30" s="57"/>
      <c r="I30" s="57"/>
      <c r="J30" s="57"/>
      <c r="K30" s="63"/>
      <c r="L30" s="63"/>
      <c r="M30" s="63"/>
      <c r="N30" s="59">
        <v>4425542691</v>
      </c>
      <c r="O30" s="62"/>
      <c r="P30" s="61"/>
      <c r="AM30" s="212"/>
    </row>
    <row r="31" spans="1:39" x14ac:dyDescent="0.15">
      <c r="A31" s="52" t="s">
        <v>149</v>
      </c>
      <c r="C31" s="64" t="s">
        <v>150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-81239960326</v>
      </c>
      <c r="O31" s="68"/>
      <c r="P31" s="61"/>
      <c r="AM31" s="212"/>
    </row>
    <row r="32" spans="1:39" x14ac:dyDescent="0.15">
      <c r="A32" s="52" t="s">
        <v>196</v>
      </c>
      <c r="C32" s="56"/>
      <c r="D32" s="57" t="s">
        <v>197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280469636</v>
      </c>
      <c r="O32" s="60"/>
      <c r="P32" s="61"/>
      <c r="AM32" s="212"/>
    </row>
    <row r="33" spans="1:39" x14ac:dyDescent="0.15">
      <c r="A33" s="52" t="s">
        <v>198</v>
      </c>
      <c r="C33" s="56"/>
      <c r="D33" s="57"/>
      <c r="E33" s="58" t="s">
        <v>199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AM33" s="212"/>
    </row>
    <row r="34" spans="1:39" x14ac:dyDescent="0.15">
      <c r="A34" s="52" t="s">
        <v>200</v>
      </c>
      <c r="C34" s="56"/>
      <c r="D34" s="57"/>
      <c r="E34" s="58" t="s">
        <v>201</v>
      </c>
      <c r="F34" s="58"/>
      <c r="G34" s="57"/>
      <c r="H34" s="57"/>
      <c r="I34" s="57"/>
      <c r="J34" s="57"/>
      <c r="K34" s="58"/>
      <c r="L34" s="58"/>
      <c r="M34" s="58"/>
      <c r="N34" s="59">
        <v>162305178</v>
      </c>
      <c r="O34" s="62"/>
      <c r="P34" s="61"/>
      <c r="AM34" s="212"/>
    </row>
    <row r="35" spans="1:39" x14ac:dyDescent="0.15">
      <c r="A35" s="52" t="s">
        <v>202</v>
      </c>
      <c r="C35" s="56"/>
      <c r="D35" s="57"/>
      <c r="E35" s="57" t="s">
        <v>203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AM35" s="212"/>
    </row>
    <row r="36" spans="1:39" x14ac:dyDescent="0.15">
      <c r="A36" s="52" t="s">
        <v>204</v>
      </c>
      <c r="C36" s="56"/>
      <c r="D36" s="57"/>
      <c r="E36" s="57" t="s">
        <v>45</v>
      </c>
      <c r="F36" s="57"/>
      <c r="G36" s="57"/>
      <c r="H36" s="57"/>
      <c r="I36" s="57"/>
      <c r="J36" s="57"/>
      <c r="K36" s="58"/>
      <c r="L36" s="58"/>
      <c r="M36" s="58"/>
      <c r="N36" s="59">
        <v>118164458</v>
      </c>
      <c r="O36" s="62"/>
      <c r="P36" s="61"/>
      <c r="AM36" s="212"/>
    </row>
    <row r="37" spans="1:39" x14ac:dyDescent="0.15">
      <c r="A37" s="52" t="s">
        <v>205</v>
      </c>
      <c r="C37" s="56"/>
      <c r="D37" s="57" t="s">
        <v>206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8804181</v>
      </c>
      <c r="O37" s="60"/>
      <c r="P37" s="61"/>
      <c r="AM37" s="212"/>
    </row>
    <row r="38" spans="1:39" x14ac:dyDescent="0.15">
      <c r="A38" s="52" t="s">
        <v>207</v>
      </c>
      <c r="C38" s="56"/>
      <c r="D38" s="57"/>
      <c r="E38" s="57" t="s">
        <v>208</v>
      </c>
      <c r="F38" s="57"/>
      <c r="G38" s="57"/>
      <c r="H38" s="57"/>
      <c r="I38" s="57"/>
      <c r="J38" s="57"/>
      <c r="K38" s="63"/>
      <c r="L38" s="63"/>
      <c r="M38" s="63"/>
      <c r="N38" s="59">
        <v>0</v>
      </c>
      <c r="O38" s="62"/>
      <c r="P38" s="61"/>
      <c r="AM38" s="212"/>
    </row>
    <row r="39" spans="1:39" ht="14.25" thickBot="1" x14ac:dyDescent="0.2">
      <c r="A39" s="52" t="s">
        <v>209</v>
      </c>
      <c r="C39" s="56"/>
      <c r="D39" s="57"/>
      <c r="E39" s="57" t="s">
        <v>45</v>
      </c>
      <c r="F39" s="57"/>
      <c r="G39" s="57"/>
      <c r="H39" s="57"/>
      <c r="I39" s="57"/>
      <c r="J39" s="57"/>
      <c r="K39" s="63"/>
      <c r="L39" s="63"/>
      <c r="M39" s="63"/>
      <c r="N39" s="59">
        <v>8804181</v>
      </c>
      <c r="O39" s="62"/>
      <c r="P39" s="61"/>
      <c r="AM39" s="212"/>
    </row>
    <row r="40" spans="1:39" ht="14.25" thickBot="1" x14ac:dyDescent="0.2">
      <c r="A40" s="52" t="s">
        <v>194</v>
      </c>
      <c r="C40" s="69" t="s">
        <v>195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-81511625781</v>
      </c>
      <c r="O40" s="73"/>
      <c r="P40" s="61"/>
      <c r="AM40" s="212"/>
    </row>
    <row r="41" spans="1:39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9" s="75" customFormat="1" ht="15.6" customHeight="1" x14ac:dyDescent="0.15">
      <c r="A42" s="74"/>
      <c r="C42" s="79"/>
      <c r="D42" s="79" t="s">
        <v>343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J1" sqref="J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52" t="s">
        <v>357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4" ht="17.25" x14ac:dyDescent="0.2">
      <c r="B3" s="86"/>
      <c r="C3" s="253" t="s">
        <v>355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 x14ac:dyDescent="0.2">
      <c r="B4" s="86"/>
      <c r="C4" s="253" t="s">
        <v>356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0</v>
      </c>
    </row>
    <row r="6" spans="1:24" ht="12.75" customHeight="1" x14ac:dyDescent="0.15">
      <c r="B6" s="90"/>
      <c r="C6" s="254" t="s">
        <v>1</v>
      </c>
      <c r="D6" s="255"/>
      <c r="E6" s="255"/>
      <c r="F6" s="255"/>
      <c r="G6" s="255"/>
      <c r="H6" s="255"/>
      <c r="I6" s="255"/>
      <c r="J6" s="256"/>
      <c r="K6" s="260" t="s">
        <v>344</v>
      </c>
      <c r="L6" s="255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330</v>
      </c>
      <c r="B7" s="90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345</v>
      </c>
      <c r="N7" s="263"/>
      <c r="O7" s="262" t="s">
        <v>346</v>
      </c>
      <c r="P7" s="263"/>
      <c r="Q7" s="262" t="s">
        <v>148</v>
      </c>
      <c r="R7" s="264"/>
    </row>
    <row r="8" spans="1:24" ht="15.95" customHeight="1" x14ac:dyDescent="0.15">
      <c r="A8" s="83" t="s">
        <v>210</v>
      </c>
      <c r="B8" s="93"/>
      <c r="C8" s="94" t="s">
        <v>211</v>
      </c>
      <c r="D8" s="95"/>
      <c r="E8" s="95"/>
      <c r="F8" s="95"/>
      <c r="G8" s="95"/>
      <c r="H8" s="95"/>
      <c r="I8" s="95"/>
      <c r="J8" s="96"/>
      <c r="K8" s="216">
        <v>110454449465</v>
      </c>
      <c r="L8" s="217"/>
      <c r="M8" s="216">
        <v>158225532117</v>
      </c>
      <c r="N8" s="218"/>
      <c r="O8" s="216">
        <v>-47768942349</v>
      </c>
      <c r="P8" s="218"/>
      <c r="Q8" s="219">
        <v>-2140303</v>
      </c>
      <c r="R8" s="97"/>
      <c r="U8" s="213" t="str">
        <f t="shared" ref="U8:U13" si="0">IF(COUNTIF(V8:X8,"-")=COUNTA(V8:X8),"-",SUM(V8:X8))</f>
        <v>-</v>
      </c>
      <c r="V8" s="213" t="s">
        <v>12</v>
      </c>
      <c r="W8" s="213" t="s">
        <v>12</v>
      </c>
      <c r="X8" s="213" t="s">
        <v>12</v>
      </c>
    </row>
    <row r="9" spans="1:24" ht="15.95" customHeight="1" x14ac:dyDescent="0.15">
      <c r="A9" s="83" t="s">
        <v>212</v>
      </c>
      <c r="B9" s="93"/>
      <c r="C9" s="24"/>
      <c r="D9" s="19" t="s">
        <v>213</v>
      </c>
      <c r="E9" s="19"/>
      <c r="F9" s="19"/>
      <c r="G9" s="19"/>
      <c r="H9" s="19"/>
      <c r="I9" s="19"/>
      <c r="J9" s="98"/>
      <c r="K9" s="99">
        <v>-81511625781</v>
      </c>
      <c r="L9" s="100"/>
      <c r="M9" s="269"/>
      <c r="N9" s="270"/>
      <c r="O9" s="99">
        <v>-81511625781</v>
      </c>
      <c r="P9" s="101"/>
      <c r="Q9" s="102">
        <v>0</v>
      </c>
      <c r="R9" s="103"/>
      <c r="U9" s="213" t="str">
        <f t="shared" si="0"/>
        <v>-</v>
      </c>
      <c r="V9" s="213" t="s">
        <v>12</v>
      </c>
      <c r="W9" s="213" t="s">
        <v>12</v>
      </c>
      <c r="X9" s="213" t="s">
        <v>12</v>
      </c>
    </row>
    <row r="10" spans="1:24" ht="15.95" customHeight="1" x14ac:dyDescent="0.15">
      <c r="A10" s="83" t="s">
        <v>214</v>
      </c>
      <c r="B10" s="90"/>
      <c r="C10" s="104"/>
      <c r="D10" s="98" t="s">
        <v>215</v>
      </c>
      <c r="E10" s="98"/>
      <c r="F10" s="98"/>
      <c r="G10" s="98"/>
      <c r="H10" s="98"/>
      <c r="I10" s="98"/>
      <c r="J10" s="98"/>
      <c r="K10" s="99">
        <v>84963238519</v>
      </c>
      <c r="L10" s="100"/>
      <c r="M10" s="271"/>
      <c r="N10" s="272"/>
      <c r="O10" s="99">
        <v>84963238519</v>
      </c>
      <c r="P10" s="101"/>
      <c r="Q10" s="102">
        <v>0</v>
      </c>
      <c r="R10" s="105"/>
      <c r="U10" s="213" t="str">
        <f t="shared" si="0"/>
        <v>-</v>
      </c>
      <c r="V10" s="213" t="s">
        <v>12</v>
      </c>
      <c r="W10" s="213" t="str">
        <f>IF(COUNTIF(W11:W12,"-")=COUNTA(W11:W12),"-",SUM(W11:W12))</f>
        <v>-</v>
      </c>
      <c r="X10" s="213" t="str">
        <f>IF(COUNTIF(X11:X12,"-")=COUNTA(X11:X12),"-",SUM(X11:X12))</f>
        <v>-</v>
      </c>
    </row>
    <row r="11" spans="1:24" ht="15.95" customHeight="1" x14ac:dyDescent="0.15">
      <c r="A11" s="83" t="s">
        <v>216</v>
      </c>
      <c r="B11" s="90"/>
      <c r="C11" s="106"/>
      <c r="D11" s="98"/>
      <c r="E11" s="107" t="s">
        <v>217</v>
      </c>
      <c r="F11" s="107"/>
      <c r="G11" s="107"/>
      <c r="H11" s="107"/>
      <c r="I11" s="107"/>
      <c r="J11" s="98"/>
      <c r="K11" s="99">
        <v>42793497827</v>
      </c>
      <c r="L11" s="100"/>
      <c r="M11" s="271"/>
      <c r="N11" s="272"/>
      <c r="O11" s="99">
        <v>42793497827</v>
      </c>
      <c r="P11" s="101"/>
      <c r="Q11" s="102">
        <v>0</v>
      </c>
      <c r="R11" s="105"/>
      <c r="U11" s="213" t="str">
        <f t="shared" si="0"/>
        <v>-</v>
      </c>
      <c r="V11" s="213" t="s">
        <v>12</v>
      </c>
      <c r="W11" s="213" t="s">
        <v>12</v>
      </c>
      <c r="X11" s="213" t="s">
        <v>12</v>
      </c>
    </row>
    <row r="12" spans="1:24" ht="15.95" customHeight="1" x14ac:dyDescent="0.15">
      <c r="A12" s="83" t="s">
        <v>218</v>
      </c>
      <c r="B12" s="90"/>
      <c r="C12" s="108"/>
      <c r="D12" s="109"/>
      <c r="E12" s="109" t="s">
        <v>219</v>
      </c>
      <c r="F12" s="109"/>
      <c r="G12" s="109"/>
      <c r="H12" s="109"/>
      <c r="I12" s="109"/>
      <c r="J12" s="110"/>
      <c r="K12" s="111">
        <v>42169740692</v>
      </c>
      <c r="L12" s="112"/>
      <c r="M12" s="273"/>
      <c r="N12" s="274"/>
      <c r="O12" s="111">
        <v>42169740692</v>
      </c>
      <c r="P12" s="113"/>
      <c r="Q12" s="114">
        <v>0</v>
      </c>
      <c r="R12" s="115"/>
      <c r="U12" s="213" t="str">
        <f t="shared" si="0"/>
        <v>-</v>
      </c>
      <c r="V12" s="213" t="s">
        <v>12</v>
      </c>
      <c r="W12" s="213" t="s">
        <v>12</v>
      </c>
      <c r="X12" s="213" t="s">
        <v>12</v>
      </c>
    </row>
    <row r="13" spans="1:24" ht="15.95" customHeight="1" x14ac:dyDescent="0.15">
      <c r="A13" s="83" t="s">
        <v>220</v>
      </c>
      <c r="B13" s="90"/>
      <c r="C13" s="116"/>
      <c r="D13" s="117" t="s">
        <v>221</v>
      </c>
      <c r="E13" s="118"/>
      <c r="F13" s="117"/>
      <c r="G13" s="117"/>
      <c r="H13" s="117"/>
      <c r="I13" s="117"/>
      <c r="J13" s="119"/>
      <c r="K13" s="220">
        <v>3451612738</v>
      </c>
      <c r="L13" s="120"/>
      <c r="M13" s="275"/>
      <c r="N13" s="276"/>
      <c r="O13" s="220">
        <v>3451612738</v>
      </c>
      <c r="P13" s="121"/>
      <c r="Q13" s="122">
        <v>0</v>
      </c>
      <c r="R13" s="123"/>
      <c r="U13" s="213" t="str">
        <f t="shared" si="0"/>
        <v>-</v>
      </c>
      <c r="V13" s="213" t="s">
        <v>12</v>
      </c>
      <c r="W13" s="213" t="str">
        <f>IF(COUNTIF(W9:W10,"-")=COUNTA(W9:W10),"-",SUM(W9:W10))</f>
        <v>-</v>
      </c>
      <c r="X13" s="213" t="str">
        <f>IF(COUNTIF(X9:X10,"-")=COUNTA(X9:X10),"-",SUM(X9:X10))</f>
        <v>-</v>
      </c>
    </row>
    <row r="14" spans="1:24" ht="15.95" customHeight="1" x14ac:dyDescent="0.15">
      <c r="A14" s="83" t="s">
        <v>222</v>
      </c>
      <c r="B14" s="90"/>
      <c r="C14" s="24"/>
      <c r="D14" s="124" t="s">
        <v>347</v>
      </c>
      <c r="E14" s="124"/>
      <c r="F14" s="124"/>
      <c r="G14" s="107"/>
      <c r="H14" s="107"/>
      <c r="I14" s="107"/>
      <c r="J14" s="98"/>
      <c r="K14" s="265"/>
      <c r="L14" s="266"/>
      <c r="M14" s="99">
        <v>6615206809</v>
      </c>
      <c r="N14" s="101"/>
      <c r="O14" s="99">
        <v>-6615206809</v>
      </c>
      <c r="P14" s="101"/>
      <c r="Q14" s="277"/>
      <c r="R14" s="278"/>
      <c r="U14" s="213" t="s">
        <v>12</v>
      </c>
      <c r="V14" s="213" t="str">
        <f>IF(COUNTA(V15:V18)=COUNTIF(V15:V18,"-"),"-",SUM(V15,V17,V16,V18))</f>
        <v>-</v>
      </c>
      <c r="W14" s="213" t="str">
        <f>IF(COUNTA(W15:W18)=COUNTIF(W15:W18,"-"),"-",SUM(W15,W17,W16,W18))</f>
        <v>-</v>
      </c>
      <c r="X14" s="213" t="s">
        <v>12</v>
      </c>
    </row>
    <row r="15" spans="1:24" ht="15.95" customHeight="1" x14ac:dyDescent="0.15">
      <c r="A15" s="83" t="s">
        <v>223</v>
      </c>
      <c r="B15" s="90"/>
      <c r="C15" s="24"/>
      <c r="D15" s="124"/>
      <c r="E15" s="124" t="s">
        <v>224</v>
      </c>
      <c r="F15" s="107"/>
      <c r="G15" s="107"/>
      <c r="H15" s="107"/>
      <c r="I15" s="107"/>
      <c r="J15" s="98"/>
      <c r="K15" s="265"/>
      <c r="L15" s="266"/>
      <c r="M15" s="99">
        <v>8387541745</v>
      </c>
      <c r="N15" s="101"/>
      <c r="O15" s="99">
        <v>-8387541745</v>
      </c>
      <c r="P15" s="101"/>
      <c r="Q15" s="267"/>
      <c r="R15" s="268"/>
      <c r="U15" s="213" t="s">
        <v>12</v>
      </c>
      <c r="V15" s="213" t="s">
        <v>12</v>
      </c>
      <c r="W15" s="213" t="s">
        <v>12</v>
      </c>
      <c r="X15" s="213" t="s">
        <v>12</v>
      </c>
    </row>
    <row r="16" spans="1:24" ht="15.95" customHeight="1" x14ac:dyDescent="0.15">
      <c r="A16" s="83" t="s">
        <v>225</v>
      </c>
      <c r="B16" s="90"/>
      <c r="C16" s="24"/>
      <c r="D16" s="124"/>
      <c r="E16" s="124" t="s">
        <v>226</v>
      </c>
      <c r="F16" s="124"/>
      <c r="G16" s="107"/>
      <c r="H16" s="107"/>
      <c r="I16" s="107"/>
      <c r="J16" s="98"/>
      <c r="K16" s="265"/>
      <c r="L16" s="266"/>
      <c r="M16" s="99">
        <v>-6207477738</v>
      </c>
      <c r="N16" s="101"/>
      <c r="O16" s="99">
        <v>6207477738</v>
      </c>
      <c r="P16" s="101"/>
      <c r="Q16" s="267"/>
      <c r="R16" s="268"/>
      <c r="U16" s="213" t="s">
        <v>12</v>
      </c>
      <c r="V16" s="213" t="s">
        <v>12</v>
      </c>
      <c r="W16" s="213" t="s">
        <v>12</v>
      </c>
      <c r="X16" s="213" t="s">
        <v>12</v>
      </c>
    </row>
    <row r="17" spans="1:24" ht="15.95" customHeight="1" x14ac:dyDescent="0.15">
      <c r="A17" s="83" t="s">
        <v>227</v>
      </c>
      <c r="B17" s="90"/>
      <c r="C17" s="24"/>
      <c r="D17" s="124"/>
      <c r="E17" s="124" t="s">
        <v>228</v>
      </c>
      <c r="F17" s="124"/>
      <c r="G17" s="107"/>
      <c r="H17" s="107"/>
      <c r="I17" s="107"/>
      <c r="J17" s="98"/>
      <c r="K17" s="265"/>
      <c r="L17" s="266"/>
      <c r="M17" s="99">
        <v>5552072452</v>
      </c>
      <c r="N17" s="101"/>
      <c r="O17" s="99">
        <v>-5552072452</v>
      </c>
      <c r="P17" s="101"/>
      <c r="Q17" s="267"/>
      <c r="R17" s="268"/>
      <c r="U17" s="213" t="s">
        <v>12</v>
      </c>
      <c r="V17" s="213" t="s">
        <v>12</v>
      </c>
      <c r="W17" s="213" t="s">
        <v>12</v>
      </c>
      <c r="X17" s="213" t="s">
        <v>12</v>
      </c>
    </row>
    <row r="18" spans="1:24" ht="15.95" customHeight="1" x14ac:dyDescent="0.15">
      <c r="A18" s="83" t="s">
        <v>229</v>
      </c>
      <c r="B18" s="90"/>
      <c r="C18" s="24"/>
      <c r="D18" s="124"/>
      <c r="E18" s="124" t="s">
        <v>230</v>
      </c>
      <c r="F18" s="124"/>
      <c r="G18" s="107"/>
      <c r="H18" s="20"/>
      <c r="I18" s="107"/>
      <c r="J18" s="98"/>
      <c r="K18" s="265"/>
      <c r="L18" s="266"/>
      <c r="M18" s="99">
        <v>-1116929650</v>
      </c>
      <c r="N18" s="101"/>
      <c r="O18" s="99">
        <v>1116929650</v>
      </c>
      <c r="P18" s="101"/>
      <c r="Q18" s="267"/>
      <c r="R18" s="268"/>
      <c r="U18" s="213" t="s">
        <v>12</v>
      </c>
      <c r="V18" s="213" t="s">
        <v>12</v>
      </c>
      <c r="W18" s="213" t="s">
        <v>12</v>
      </c>
      <c r="X18" s="213" t="s">
        <v>12</v>
      </c>
    </row>
    <row r="19" spans="1:24" ht="15.95" customHeight="1" x14ac:dyDescent="0.15">
      <c r="A19" s="83" t="s">
        <v>231</v>
      </c>
      <c r="B19" s="90"/>
      <c r="C19" s="24"/>
      <c r="D19" s="124" t="s">
        <v>232</v>
      </c>
      <c r="E19" s="107"/>
      <c r="F19" s="107"/>
      <c r="G19" s="107"/>
      <c r="H19" s="107"/>
      <c r="I19" s="107"/>
      <c r="J19" s="98"/>
      <c r="K19" s="99">
        <v>0</v>
      </c>
      <c r="L19" s="100"/>
      <c r="M19" s="99">
        <v>0</v>
      </c>
      <c r="N19" s="101"/>
      <c r="O19" s="271"/>
      <c r="P19" s="272"/>
      <c r="Q19" s="271"/>
      <c r="R19" s="279"/>
      <c r="U19" s="213" t="str">
        <f t="shared" ref="U19:U26" si="1">IF(COUNTIF(V19:X19,"-")=COUNTA(V19:X19),"-",SUM(V19:X19))</f>
        <v>-</v>
      </c>
      <c r="V19" s="213" t="s">
        <v>12</v>
      </c>
      <c r="W19" s="213" t="s">
        <v>12</v>
      </c>
      <c r="X19" s="213" t="s">
        <v>12</v>
      </c>
    </row>
    <row r="20" spans="1:24" ht="15.95" customHeight="1" x14ac:dyDescent="0.15">
      <c r="A20" s="83" t="s">
        <v>233</v>
      </c>
      <c r="B20" s="90"/>
      <c r="C20" s="24"/>
      <c r="D20" s="124" t="s">
        <v>234</v>
      </c>
      <c r="E20" s="124"/>
      <c r="F20" s="107"/>
      <c r="G20" s="107"/>
      <c r="H20" s="107"/>
      <c r="I20" s="107"/>
      <c r="J20" s="98"/>
      <c r="K20" s="99">
        <v>10823924</v>
      </c>
      <c r="L20" s="100"/>
      <c r="M20" s="99">
        <v>10823924</v>
      </c>
      <c r="N20" s="101"/>
      <c r="O20" s="271"/>
      <c r="P20" s="272"/>
      <c r="Q20" s="271"/>
      <c r="R20" s="279"/>
      <c r="U20" s="213" t="str">
        <f t="shared" si="1"/>
        <v>-</v>
      </c>
      <c r="V20" s="213" t="s">
        <v>12</v>
      </c>
      <c r="W20" s="213" t="s">
        <v>12</v>
      </c>
      <c r="X20" s="213" t="s">
        <v>12</v>
      </c>
    </row>
    <row r="21" spans="1:24" ht="15.95" customHeight="1" x14ac:dyDescent="0.15">
      <c r="A21" s="83" t="s">
        <v>348</v>
      </c>
      <c r="B21" s="90"/>
      <c r="C21" s="24"/>
      <c r="D21" s="124" t="s">
        <v>235</v>
      </c>
      <c r="E21" s="124"/>
      <c r="F21" s="107"/>
      <c r="G21" s="107"/>
      <c r="H21" s="107"/>
      <c r="I21" s="107"/>
      <c r="J21" s="98"/>
      <c r="K21" s="99">
        <v>0</v>
      </c>
      <c r="L21" s="125"/>
      <c r="M21" s="271"/>
      <c r="N21" s="272"/>
      <c r="O21" s="271"/>
      <c r="P21" s="272"/>
      <c r="Q21" s="102">
        <v>0</v>
      </c>
      <c r="R21" s="105"/>
      <c r="U21" s="213" t="str">
        <f t="shared" si="1"/>
        <v>-</v>
      </c>
      <c r="V21" s="213" t="s">
        <v>12</v>
      </c>
      <c r="W21" s="213" t="s">
        <v>12</v>
      </c>
      <c r="X21" s="213" t="s">
        <v>12</v>
      </c>
    </row>
    <row r="22" spans="1:24" ht="15.95" customHeight="1" x14ac:dyDescent="0.15">
      <c r="A22" s="83" t="s">
        <v>349</v>
      </c>
      <c r="B22" s="90"/>
      <c r="C22" s="24"/>
      <c r="D22" s="124" t="s">
        <v>236</v>
      </c>
      <c r="E22" s="124"/>
      <c r="F22" s="107"/>
      <c r="G22" s="107"/>
      <c r="H22" s="107"/>
      <c r="I22" s="107"/>
      <c r="J22" s="98"/>
      <c r="K22" s="99">
        <v>0</v>
      </c>
      <c r="L22" s="125"/>
      <c r="M22" s="271"/>
      <c r="N22" s="272"/>
      <c r="O22" s="271"/>
      <c r="P22" s="272"/>
      <c r="Q22" s="102">
        <v>0</v>
      </c>
      <c r="R22" s="105"/>
      <c r="U22" s="213" t="str">
        <f t="shared" si="1"/>
        <v>-</v>
      </c>
      <c r="V22" s="213" t="s">
        <v>12</v>
      </c>
      <c r="W22" s="213" t="s">
        <v>12</v>
      </c>
      <c r="X22" s="213" t="s">
        <v>12</v>
      </c>
    </row>
    <row r="23" spans="1:24" ht="15.95" customHeight="1" x14ac:dyDescent="0.15">
      <c r="A23" s="83" t="s">
        <v>350</v>
      </c>
      <c r="B23" s="90"/>
      <c r="C23" s="24"/>
      <c r="D23" s="124" t="s">
        <v>237</v>
      </c>
      <c r="E23" s="124"/>
      <c r="F23" s="107"/>
      <c r="G23" s="107"/>
      <c r="H23" s="107"/>
      <c r="I23" s="107"/>
      <c r="J23" s="98"/>
      <c r="K23" s="99">
        <v>-41044860</v>
      </c>
      <c r="L23" s="100"/>
      <c r="M23" s="271"/>
      <c r="N23" s="272"/>
      <c r="O23" s="271"/>
      <c r="P23" s="272"/>
      <c r="Q23" s="102">
        <v>-41044860</v>
      </c>
      <c r="R23" s="105"/>
      <c r="U23" s="213" t="str">
        <f t="shared" si="1"/>
        <v>-</v>
      </c>
      <c r="V23" s="213" t="s">
        <v>12</v>
      </c>
      <c r="W23" s="213" t="s">
        <v>12</v>
      </c>
      <c r="X23" s="213" t="s">
        <v>12</v>
      </c>
    </row>
    <row r="24" spans="1:24" ht="15.95" customHeight="1" x14ac:dyDescent="0.15">
      <c r="A24" s="83" t="s">
        <v>238</v>
      </c>
      <c r="B24" s="90"/>
      <c r="C24" s="108"/>
      <c r="D24" s="109" t="s">
        <v>45</v>
      </c>
      <c r="E24" s="109"/>
      <c r="F24" s="109"/>
      <c r="G24" s="126"/>
      <c r="H24" s="126"/>
      <c r="I24" s="126"/>
      <c r="J24" s="110"/>
      <c r="K24" s="111">
        <v>-146464553</v>
      </c>
      <c r="L24" s="112"/>
      <c r="M24" s="111">
        <v>-50712921</v>
      </c>
      <c r="N24" s="113"/>
      <c r="O24" s="111">
        <v>-95751632</v>
      </c>
      <c r="P24" s="113"/>
      <c r="Q24" s="280"/>
      <c r="R24" s="281"/>
      <c r="S24" s="127"/>
      <c r="U24" s="213" t="str">
        <f t="shared" si="1"/>
        <v>-</v>
      </c>
      <c r="V24" s="213" t="s">
        <v>12</v>
      </c>
      <c r="W24" s="213" t="s">
        <v>12</v>
      </c>
      <c r="X24" s="213" t="s">
        <v>12</v>
      </c>
    </row>
    <row r="25" spans="1:24" ht="15.95" customHeight="1" thickBot="1" x14ac:dyDescent="0.2">
      <c r="A25" s="83" t="s">
        <v>239</v>
      </c>
      <c r="B25" s="90"/>
      <c r="C25" s="128"/>
      <c r="D25" s="129" t="s">
        <v>240</v>
      </c>
      <c r="E25" s="129"/>
      <c r="F25" s="130"/>
      <c r="G25" s="130"/>
      <c r="H25" s="131"/>
      <c r="I25" s="130"/>
      <c r="J25" s="132"/>
      <c r="K25" s="133">
        <v>3274927249</v>
      </c>
      <c r="L25" s="134"/>
      <c r="M25" s="133">
        <v>6575317812</v>
      </c>
      <c r="N25" s="135"/>
      <c r="O25" s="133">
        <v>-3259345703</v>
      </c>
      <c r="P25" s="135"/>
      <c r="Q25" s="136">
        <v>-41044860</v>
      </c>
      <c r="R25" s="137"/>
      <c r="S25" s="127"/>
      <c r="U25" s="213" t="str">
        <f t="shared" si="1"/>
        <v>-</v>
      </c>
      <c r="V25" s="213" t="str">
        <f>IF(AND(V14="-",COUNTIF(V19:V20,"-")=COUNTA(V19:V20),V24="-"),"-",SUM(V14,V19:V20,V24))</f>
        <v>-</v>
      </c>
      <c r="W25" s="213" t="str">
        <f>IF(AND(W13="-",W14="-",COUNTIF(W19:W20,"-")=COUNTA(W19:W20),W24="-"),"-",SUM(W13,W14,W19:W20,W24))</f>
        <v>-</v>
      </c>
      <c r="X25" s="213" t="str">
        <f>IF(AND(X13="-",COUNTIF(X21:X23,"-")=COUNTA(X21:X23)),"-",SUM(X13,X21:X23))</f>
        <v>-</v>
      </c>
    </row>
    <row r="26" spans="1:24" ht="15.95" customHeight="1" thickBot="1" x14ac:dyDescent="0.2">
      <c r="A26" s="83" t="s">
        <v>241</v>
      </c>
      <c r="B26" s="90"/>
      <c r="C26" s="138" t="s">
        <v>242</v>
      </c>
      <c r="D26" s="139"/>
      <c r="E26" s="139"/>
      <c r="F26" s="139"/>
      <c r="G26" s="140"/>
      <c r="H26" s="140"/>
      <c r="I26" s="140"/>
      <c r="J26" s="141"/>
      <c r="K26" s="221">
        <v>113729376714</v>
      </c>
      <c r="L26" s="222"/>
      <c r="M26" s="221">
        <v>164800849929</v>
      </c>
      <c r="N26" s="223"/>
      <c r="O26" s="221">
        <v>-51028288052</v>
      </c>
      <c r="P26" s="223"/>
      <c r="Q26" s="224">
        <v>-43185163</v>
      </c>
      <c r="R26" s="142"/>
      <c r="S26" s="127"/>
      <c r="U26" s="213" t="str">
        <f t="shared" si="1"/>
        <v>-</v>
      </c>
      <c r="V26" s="213" t="s">
        <v>12</v>
      </c>
      <c r="W26" s="213" t="s">
        <v>12</v>
      </c>
      <c r="X26" s="213" t="str">
        <f>IF(AND(X8="-",X25="-"),"-",SUM(X8,X25))</f>
        <v>-</v>
      </c>
    </row>
    <row r="27" spans="1:24" ht="6.75" customHeight="1" x14ac:dyDescent="0.15">
      <c r="B27" s="90"/>
      <c r="C27" s="143"/>
      <c r="D27" s="144"/>
      <c r="E27" s="144"/>
      <c r="F27" s="144"/>
      <c r="G27" s="144"/>
      <c r="H27" s="144"/>
      <c r="I27" s="144"/>
      <c r="J27" s="144"/>
      <c r="K27" s="90"/>
      <c r="L27" s="90"/>
      <c r="M27" s="90"/>
      <c r="N27" s="90"/>
      <c r="O27" s="90"/>
      <c r="P27" s="90"/>
      <c r="Q27" s="90"/>
      <c r="R27" s="19"/>
      <c r="S27" s="127"/>
    </row>
    <row r="28" spans="1:24" ht="15.6" customHeight="1" x14ac:dyDescent="0.15">
      <c r="B28" s="90"/>
      <c r="C28" s="145"/>
      <c r="D28" s="146" t="s">
        <v>343</v>
      </c>
      <c r="F28" s="147"/>
      <c r="G28" s="148"/>
      <c r="H28" s="147"/>
      <c r="I28" s="147"/>
      <c r="J28" s="145"/>
      <c r="K28" s="90"/>
      <c r="L28" s="90"/>
      <c r="M28" s="90"/>
      <c r="N28" s="90"/>
      <c r="O28" s="90"/>
      <c r="P28" s="90"/>
      <c r="Q28" s="90"/>
      <c r="R28" s="19"/>
      <c r="S28" s="127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62"/>
  <sheetViews>
    <sheetView topLeftCell="B1" zoomScale="85" zoomScaleNormal="85" workbookViewId="0">
      <selection activeCell="P30" sqref="P30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9" s="51" customFormat="1" x14ac:dyDescent="0.15">
      <c r="A1" s="1"/>
      <c r="B1" s="149"/>
      <c r="C1" s="149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9" s="51" customFormat="1" ht="24" x14ac:dyDescent="0.15">
      <c r="A2" s="1"/>
      <c r="B2" s="150"/>
      <c r="C2" s="291" t="s">
        <v>358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9" s="51" customFormat="1" ht="14.25" x14ac:dyDescent="0.15">
      <c r="A3" s="151"/>
      <c r="B3" s="152"/>
      <c r="C3" s="292" t="s">
        <v>355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9" s="51" customFormat="1" ht="14.25" x14ac:dyDescent="0.15">
      <c r="A4" s="151"/>
      <c r="B4" s="152"/>
      <c r="C4" s="292" t="s">
        <v>356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9" s="51" customFormat="1" ht="14.25" thickBot="1" x14ac:dyDescent="0.2">
      <c r="A5" s="151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 t="s">
        <v>0</v>
      </c>
    </row>
    <row r="6" spans="1:39" s="51" customFormat="1" x14ac:dyDescent="0.15">
      <c r="A6" s="151"/>
      <c r="B6" s="152"/>
      <c r="C6" s="293" t="s">
        <v>1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332</v>
      </c>
      <c r="N6" s="301"/>
    </row>
    <row r="7" spans="1:39" s="51" customFormat="1" ht="14.25" thickBot="1" x14ac:dyDescent="0.2">
      <c r="A7" s="151" t="s">
        <v>330</v>
      </c>
      <c r="B7" s="152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9" s="51" customFormat="1" x14ac:dyDescent="0.15">
      <c r="A8" s="155"/>
      <c r="B8" s="156"/>
      <c r="C8" s="157" t="s">
        <v>351</v>
      </c>
      <c r="D8" s="158"/>
      <c r="E8" s="158"/>
      <c r="F8" s="159"/>
      <c r="G8" s="159"/>
      <c r="H8" s="160"/>
      <c r="I8" s="159"/>
      <c r="J8" s="160"/>
      <c r="K8" s="160"/>
      <c r="L8" s="161"/>
      <c r="M8" s="162"/>
      <c r="N8" s="163"/>
      <c r="AM8" s="214"/>
    </row>
    <row r="9" spans="1:39" s="51" customFormat="1" x14ac:dyDescent="0.15">
      <c r="A9" s="1" t="s">
        <v>245</v>
      </c>
      <c r="B9" s="3"/>
      <c r="C9" s="164"/>
      <c r="D9" s="165" t="s">
        <v>246</v>
      </c>
      <c r="E9" s="165"/>
      <c r="F9" s="166"/>
      <c r="G9" s="166"/>
      <c r="H9" s="153"/>
      <c r="I9" s="166"/>
      <c r="J9" s="153"/>
      <c r="K9" s="153"/>
      <c r="L9" s="167"/>
      <c r="M9" s="168">
        <v>85916574674</v>
      </c>
      <c r="N9" s="169"/>
      <c r="AM9" s="214"/>
    </row>
    <row r="10" spans="1:39" s="51" customFormat="1" x14ac:dyDescent="0.15">
      <c r="A10" s="1" t="s">
        <v>247</v>
      </c>
      <c r="B10" s="3"/>
      <c r="C10" s="164"/>
      <c r="D10" s="165"/>
      <c r="E10" s="165" t="s">
        <v>248</v>
      </c>
      <c r="F10" s="166"/>
      <c r="G10" s="166"/>
      <c r="H10" s="166"/>
      <c r="I10" s="166"/>
      <c r="J10" s="153"/>
      <c r="K10" s="153"/>
      <c r="L10" s="167"/>
      <c r="M10" s="168">
        <v>24768351355</v>
      </c>
      <c r="N10" s="169"/>
      <c r="AM10" s="214"/>
    </row>
    <row r="11" spans="1:39" s="51" customFormat="1" x14ac:dyDescent="0.15">
      <c r="A11" s="1" t="s">
        <v>249</v>
      </c>
      <c r="B11" s="3"/>
      <c r="C11" s="164"/>
      <c r="D11" s="165"/>
      <c r="E11" s="165"/>
      <c r="F11" s="166" t="s">
        <v>250</v>
      </c>
      <c r="G11" s="166"/>
      <c r="H11" s="166"/>
      <c r="I11" s="166"/>
      <c r="J11" s="153"/>
      <c r="K11" s="153"/>
      <c r="L11" s="167"/>
      <c r="M11" s="168">
        <v>9143509163</v>
      </c>
      <c r="N11" s="169"/>
      <c r="AM11" s="214"/>
    </row>
    <row r="12" spans="1:39" s="51" customFormat="1" x14ac:dyDescent="0.15">
      <c r="A12" s="1" t="s">
        <v>251</v>
      </c>
      <c r="B12" s="3"/>
      <c r="C12" s="164"/>
      <c r="D12" s="165"/>
      <c r="E12" s="165"/>
      <c r="F12" s="166" t="s">
        <v>252</v>
      </c>
      <c r="G12" s="166"/>
      <c r="H12" s="166"/>
      <c r="I12" s="166"/>
      <c r="J12" s="153"/>
      <c r="K12" s="153"/>
      <c r="L12" s="167"/>
      <c r="M12" s="168">
        <v>14698287146</v>
      </c>
      <c r="N12" s="169"/>
      <c r="AM12" s="214"/>
    </row>
    <row r="13" spans="1:39" s="51" customFormat="1" x14ac:dyDescent="0.15">
      <c r="A13" s="1" t="s">
        <v>253</v>
      </c>
      <c r="B13" s="3"/>
      <c r="C13" s="170"/>
      <c r="D13" s="153"/>
      <c r="E13" s="153"/>
      <c r="F13" s="153" t="s">
        <v>254</v>
      </c>
      <c r="G13" s="153"/>
      <c r="H13" s="153"/>
      <c r="I13" s="153"/>
      <c r="J13" s="153"/>
      <c r="K13" s="153"/>
      <c r="L13" s="167"/>
      <c r="M13" s="168">
        <v>265832974</v>
      </c>
      <c r="N13" s="169"/>
      <c r="AM13" s="214"/>
    </row>
    <row r="14" spans="1:39" s="51" customFormat="1" x14ac:dyDescent="0.15">
      <c r="A14" s="1" t="s">
        <v>255</v>
      </c>
      <c r="B14" s="3"/>
      <c r="C14" s="171"/>
      <c r="D14" s="172"/>
      <c r="E14" s="153"/>
      <c r="F14" s="172" t="s">
        <v>256</v>
      </c>
      <c r="G14" s="172"/>
      <c r="H14" s="172"/>
      <c r="I14" s="172"/>
      <c r="J14" s="153"/>
      <c r="K14" s="153"/>
      <c r="L14" s="167"/>
      <c r="M14" s="168">
        <v>660722072</v>
      </c>
      <c r="N14" s="169"/>
      <c r="AM14" s="214"/>
    </row>
    <row r="15" spans="1:39" s="51" customFormat="1" x14ac:dyDescent="0.15">
      <c r="A15" s="1" t="s">
        <v>257</v>
      </c>
      <c r="B15" s="3"/>
      <c r="C15" s="170"/>
      <c r="D15" s="172"/>
      <c r="E15" s="153" t="s">
        <v>258</v>
      </c>
      <c r="F15" s="172"/>
      <c r="G15" s="172"/>
      <c r="H15" s="172"/>
      <c r="I15" s="172"/>
      <c r="J15" s="153"/>
      <c r="K15" s="153"/>
      <c r="L15" s="167"/>
      <c r="M15" s="168">
        <v>61148223319</v>
      </c>
      <c r="N15" s="169"/>
      <c r="AM15" s="214"/>
    </row>
    <row r="16" spans="1:39" s="51" customFormat="1" x14ac:dyDescent="0.15">
      <c r="A16" s="1" t="s">
        <v>259</v>
      </c>
      <c r="B16" s="3"/>
      <c r="C16" s="170"/>
      <c r="D16" s="172"/>
      <c r="E16" s="172"/>
      <c r="F16" s="153" t="s">
        <v>260</v>
      </c>
      <c r="G16" s="172"/>
      <c r="H16" s="172"/>
      <c r="I16" s="172"/>
      <c r="J16" s="153"/>
      <c r="K16" s="153"/>
      <c r="L16" s="167"/>
      <c r="M16" s="168">
        <v>42412592722</v>
      </c>
      <c r="N16" s="169"/>
      <c r="AM16" s="214"/>
    </row>
    <row r="17" spans="1:39" s="51" customFormat="1" x14ac:dyDescent="0.15">
      <c r="A17" s="1" t="s">
        <v>261</v>
      </c>
      <c r="B17" s="3"/>
      <c r="C17" s="170"/>
      <c r="D17" s="172"/>
      <c r="E17" s="172"/>
      <c r="F17" s="153" t="s">
        <v>262</v>
      </c>
      <c r="G17" s="172"/>
      <c r="H17" s="172"/>
      <c r="I17" s="172"/>
      <c r="J17" s="153"/>
      <c r="K17" s="153"/>
      <c r="L17" s="167"/>
      <c r="M17" s="168">
        <v>18627424440</v>
      </c>
      <c r="N17" s="169"/>
      <c r="AM17" s="214"/>
    </row>
    <row r="18" spans="1:39" s="51" customFormat="1" x14ac:dyDescent="0.15">
      <c r="A18" s="1" t="s">
        <v>263</v>
      </c>
      <c r="B18" s="3"/>
      <c r="C18" s="170"/>
      <c r="D18" s="153"/>
      <c r="E18" s="172"/>
      <c r="F18" s="153" t="s">
        <v>264</v>
      </c>
      <c r="G18" s="172"/>
      <c r="H18" s="172"/>
      <c r="I18" s="172"/>
      <c r="J18" s="153"/>
      <c r="K18" s="153"/>
      <c r="L18" s="167"/>
      <c r="M18" s="168">
        <v>0</v>
      </c>
      <c r="N18" s="173"/>
      <c r="AM18" s="214"/>
    </row>
    <row r="19" spans="1:39" s="51" customFormat="1" x14ac:dyDescent="0.15">
      <c r="A19" s="1" t="s">
        <v>265</v>
      </c>
      <c r="B19" s="3"/>
      <c r="C19" s="170"/>
      <c r="D19" s="153"/>
      <c r="E19" s="174"/>
      <c r="F19" s="172" t="s">
        <v>256</v>
      </c>
      <c r="G19" s="153"/>
      <c r="H19" s="172"/>
      <c r="I19" s="172"/>
      <c r="J19" s="153"/>
      <c r="K19" s="153"/>
      <c r="L19" s="167"/>
      <c r="M19" s="168">
        <v>108206157</v>
      </c>
      <c r="N19" s="169"/>
      <c r="AM19" s="214"/>
    </row>
    <row r="20" spans="1:39" s="51" customFormat="1" x14ac:dyDescent="0.15">
      <c r="A20" s="1" t="s">
        <v>266</v>
      </c>
      <c r="B20" s="3"/>
      <c r="C20" s="170"/>
      <c r="D20" s="153" t="s">
        <v>267</v>
      </c>
      <c r="E20" s="174"/>
      <c r="F20" s="172"/>
      <c r="G20" s="172"/>
      <c r="H20" s="172"/>
      <c r="I20" s="172"/>
      <c r="J20" s="153"/>
      <c r="K20" s="153"/>
      <c r="L20" s="167"/>
      <c r="M20" s="168">
        <v>91315899909</v>
      </c>
      <c r="N20" s="169"/>
      <c r="AM20" s="214"/>
    </row>
    <row r="21" spans="1:39" s="51" customFormat="1" x14ac:dyDescent="0.15">
      <c r="A21" s="1" t="s">
        <v>268</v>
      </c>
      <c r="B21" s="3"/>
      <c r="C21" s="170"/>
      <c r="D21" s="153"/>
      <c r="E21" s="174" t="s">
        <v>269</v>
      </c>
      <c r="F21" s="172"/>
      <c r="G21" s="172"/>
      <c r="H21" s="172"/>
      <c r="I21" s="172"/>
      <c r="J21" s="153"/>
      <c r="K21" s="153"/>
      <c r="L21" s="167"/>
      <c r="M21" s="168">
        <v>41967976419</v>
      </c>
      <c r="N21" s="169"/>
      <c r="AM21" s="214"/>
    </row>
    <row r="22" spans="1:39" s="51" customFormat="1" x14ac:dyDescent="0.15">
      <c r="A22" s="1" t="s">
        <v>270</v>
      </c>
      <c r="B22" s="3"/>
      <c r="C22" s="170"/>
      <c r="D22" s="153"/>
      <c r="E22" s="174" t="s">
        <v>271</v>
      </c>
      <c r="F22" s="172"/>
      <c r="G22" s="172"/>
      <c r="H22" s="172"/>
      <c r="I22" s="172"/>
      <c r="J22" s="153"/>
      <c r="K22" s="153"/>
      <c r="L22" s="167"/>
      <c r="M22" s="168">
        <v>41522946812</v>
      </c>
      <c r="N22" s="169"/>
      <c r="AM22" s="214"/>
    </row>
    <row r="23" spans="1:39" s="51" customFormat="1" x14ac:dyDescent="0.15">
      <c r="A23" s="1" t="s">
        <v>272</v>
      </c>
      <c r="B23" s="3"/>
      <c r="C23" s="170"/>
      <c r="D23" s="153"/>
      <c r="E23" s="174" t="s">
        <v>273</v>
      </c>
      <c r="F23" s="172"/>
      <c r="G23" s="172"/>
      <c r="H23" s="172"/>
      <c r="I23" s="172"/>
      <c r="J23" s="153"/>
      <c r="K23" s="153"/>
      <c r="L23" s="167"/>
      <c r="M23" s="168">
        <v>3360999110</v>
      </c>
      <c r="N23" s="169"/>
      <c r="AM23" s="214"/>
    </row>
    <row r="24" spans="1:39" s="51" customFormat="1" x14ac:dyDescent="0.15">
      <c r="A24" s="1" t="s">
        <v>274</v>
      </c>
      <c r="B24" s="3"/>
      <c r="C24" s="170"/>
      <c r="D24" s="153"/>
      <c r="E24" s="174" t="s">
        <v>275</v>
      </c>
      <c r="F24" s="172"/>
      <c r="G24" s="172"/>
      <c r="H24" s="172"/>
      <c r="I24" s="174"/>
      <c r="J24" s="153"/>
      <c r="K24" s="153"/>
      <c r="L24" s="167"/>
      <c r="M24" s="168">
        <v>4463977568</v>
      </c>
      <c r="N24" s="169"/>
      <c r="AM24" s="214"/>
    </row>
    <row r="25" spans="1:39" s="51" customFormat="1" x14ac:dyDescent="0.15">
      <c r="A25" s="1" t="s">
        <v>276</v>
      </c>
      <c r="B25" s="3"/>
      <c r="C25" s="170"/>
      <c r="D25" s="153" t="s">
        <v>277</v>
      </c>
      <c r="E25" s="174"/>
      <c r="F25" s="172"/>
      <c r="G25" s="172"/>
      <c r="H25" s="172"/>
      <c r="I25" s="174"/>
      <c r="J25" s="153"/>
      <c r="K25" s="153"/>
      <c r="L25" s="167"/>
      <c r="M25" s="168">
        <v>0</v>
      </c>
      <c r="N25" s="169"/>
      <c r="AM25" s="214"/>
    </row>
    <row r="26" spans="1:39" s="51" customFormat="1" x14ac:dyDescent="0.15">
      <c r="A26" s="1" t="s">
        <v>278</v>
      </c>
      <c r="B26" s="3"/>
      <c r="C26" s="170"/>
      <c r="D26" s="153"/>
      <c r="E26" s="174" t="s">
        <v>279</v>
      </c>
      <c r="F26" s="172"/>
      <c r="G26" s="172"/>
      <c r="H26" s="172"/>
      <c r="I26" s="172"/>
      <c r="J26" s="153"/>
      <c r="K26" s="153"/>
      <c r="L26" s="167"/>
      <c r="M26" s="168">
        <v>0</v>
      </c>
      <c r="N26" s="169"/>
      <c r="AM26" s="214"/>
    </row>
    <row r="27" spans="1:39" s="51" customFormat="1" x14ac:dyDescent="0.15">
      <c r="A27" s="1" t="s">
        <v>280</v>
      </c>
      <c r="B27" s="3"/>
      <c r="C27" s="170"/>
      <c r="D27" s="153"/>
      <c r="E27" s="174" t="s">
        <v>256</v>
      </c>
      <c r="F27" s="172"/>
      <c r="G27" s="172"/>
      <c r="H27" s="172"/>
      <c r="I27" s="172"/>
      <c r="J27" s="153"/>
      <c r="K27" s="153"/>
      <c r="L27" s="167"/>
      <c r="M27" s="168">
        <v>0</v>
      </c>
      <c r="N27" s="169"/>
      <c r="AM27" s="214"/>
    </row>
    <row r="28" spans="1:39" s="51" customFormat="1" x14ac:dyDescent="0.15">
      <c r="A28" s="1" t="s">
        <v>281</v>
      </c>
      <c r="B28" s="3"/>
      <c r="C28" s="170"/>
      <c r="D28" s="153" t="s">
        <v>282</v>
      </c>
      <c r="E28" s="174"/>
      <c r="F28" s="172"/>
      <c r="G28" s="172"/>
      <c r="H28" s="172"/>
      <c r="I28" s="172"/>
      <c r="J28" s="153"/>
      <c r="K28" s="153"/>
      <c r="L28" s="167"/>
      <c r="M28" s="168">
        <v>125652061</v>
      </c>
      <c r="N28" s="169"/>
      <c r="AM28" s="214"/>
    </row>
    <row r="29" spans="1:39" s="51" customFormat="1" x14ac:dyDescent="0.15">
      <c r="A29" s="1" t="s">
        <v>243</v>
      </c>
      <c r="B29" s="3"/>
      <c r="C29" s="175" t="s">
        <v>244</v>
      </c>
      <c r="D29" s="176"/>
      <c r="E29" s="177"/>
      <c r="F29" s="178"/>
      <c r="G29" s="178"/>
      <c r="H29" s="178"/>
      <c r="I29" s="178"/>
      <c r="J29" s="176"/>
      <c r="K29" s="176"/>
      <c r="L29" s="179"/>
      <c r="M29" s="180">
        <v>5524977296</v>
      </c>
      <c r="N29" s="181"/>
      <c r="AM29" s="214"/>
    </row>
    <row r="30" spans="1:39" s="51" customFormat="1" x14ac:dyDescent="0.15">
      <c r="A30" s="1"/>
      <c r="B30" s="3"/>
      <c r="C30" s="170" t="s">
        <v>352</v>
      </c>
      <c r="D30" s="153"/>
      <c r="E30" s="174"/>
      <c r="F30" s="172"/>
      <c r="G30" s="172"/>
      <c r="H30" s="172"/>
      <c r="I30" s="174"/>
      <c r="J30" s="153"/>
      <c r="K30" s="153"/>
      <c r="L30" s="167"/>
      <c r="M30" s="182"/>
      <c r="N30" s="183"/>
      <c r="AM30" s="214"/>
    </row>
    <row r="31" spans="1:39" s="51" customFormat="1" x14ac:dyDescent="0.15">
      <c r="A31" s="1" t="s">
        <v>285</v>
      </c>
      <c r="B31" s="3"/>
      <c r="C31" s="170"/>
      <c r="D31" s="153" t="s">
        <v>286</v>
      </c>
      <c r="E31" s="174"/>
      <c r="F31" s="172"/>
      <c r="G31" s="172"/>
      <c r="H31" s="172"/>
      <c r="I31" s="172"/>
      <c r="J31" s="153"/>
      <c r="K31" s="153"/>
      <c r="L31" s="167"/>
      <c r="M31" s="168">
        <v>6023079337</v>
      </c>
      <c r="N31" s="169"/>
      <c r="AM31" s="214"/>
    </row>
    <row r="32" spans="1:39" s="51" customFormat="1" x14ac:dyDescent="0.15">
      <c r="A32" s="1" t="s">
        <v>287</v>
      </c>
      <c r="B32" s="3"/>
      <c r="C32" s="170"/>
      <c r="D32" s="153"/>
      <c r="E32" s="174" t="s">
        <v>288</v>
      </c>
      <c r="F32" s="172"/>
      <c r="G32" s="172"/>
      <c r="H32" s="172"/>
      <c r="I32" s="172"/>
      <c r="J32" s="153"/>
      <c r="K32" s="153"/>
      <c r="L32" s="167"/>
      <c r="M32" s="168">
        <v>5023718933</v>
      </c>
      <c r="N32" s="169"/>
      <c r="AM32" s="214"/>
    </row>
    <row r="33" spans="1:39" s="51" customFormat="1" x14ac:dyDescent="0.15">
      <c r="A33" s="1" t="s">
        <v>289</v>
      </c>
      <c r="B33" s="3"/>
      <c r="C33" s="170"/>
      <c r="D33" s="153"/>
      <c r="E33" s="174" t="s">
        <v>290</v>
      </c>
      <c r="F33" s="172"/>
      <c r="G33" s="172"/>
      <c r="H33" s="172"/>
      <c r="I33" s="172"/>
      <c r="J33" s="153"/>
      <c r="K33" s="153"/>
      <c r="L33" s="167"/>
      <c r="M33" s="168">
        <v>922945407</v>
      </c>
      <c r="N33" s="169"/>
      <c r="AM33" s="214"/>
    </row>
    <row r="34" spans="1:39" s="51" customFormat="1" x14ac:dyDescent="0.15">
      <c r="A34" s="1" t="s">
        <v>291</v>
      </c>
      <c r="B34" s="3"/>
      <c r="C34" s="170"/>
      <c r="D34" s="153"/>
      <c r="E34" s="174" t="s">
        <v>292</v>
      </c>
      <c r="F34" s="172"/>
      <c r="G34" s="172"/>
      <c r="H34" s="172"/>
      <c r="I34" s="172"/>
      <c r="J34" s="153"/>
      <c r="K34" s="153"/>
      <c r="L34" s="167"/>
      <c r="M34" s="168">
        <v>0</v>
      </c>
      <c r="N34" s="169"/>
      <c r="AM34" s="214"/>
    </row>
    <row r="35" spans="1:39" s="51" customFormat="1" x14ac:dyDescent="0.15">
      <c r="A35" s="1" t="s">
        <v>293</v>
      </c>
      <c r="B35" s="3"/>
      <c r="C35" s="170"/>
      <c r="D35" s="153"/>
      <c r="E35" s="174" t="s">
        <v>294</v>
      </c>
      <c r="F35" s="172"/>
      <c r="G35" s="172"/>
      <c r="H35" s="172"/>
      <c r="I35" s="172"/>
      <c r="J35" s="153"/>
      <c r="K35" s="153"/>
      <c r="L35" s="167"/>
      <c r="M35" s="168">
        <v>66802000</v>
      </c>
      <c r="N35" s="169"/>
      <c r="AM35" s="214"/>
    </row>
    <row r="36" spans="1:39" s="51" customFormat="1" x14ac:dyDescent="0.15">
      <c r="A36" s="1" t="s">
        <v>295</v>
      </c>
      <c r="B36" s="3"/>
      <c r="C36" s="170"/>
      <c r="D36" s="153"/>
      <c r="E36" s="174" t="s">
        <v>256</v>
      </c>
      <c r="F36" s="172"/>
      <c r="G36" s="172"/>
      <c r="H36" s="172"/>
      <c r="I36" s="172"/>
      <c r="J36" s="153"/>
      <c r="K36" s="153"/>
      <c r="L36" s="167"/>
      <c r="M36" s="168">
        <v>12612997</v>
      </c>
      <c r="N36" s="169"/>
      <c r="AM36" s="214"/>
    </row>
    <row r="37" spans="1:39" s="51" customFormat="1" x14ac:dyDescent="0.15">
      <c r="A37" s="1" t="s">
        <v>296</v>
      </c>
      <c r="B37" s="3"/>
      <c r="C37" s="170"/>
      <c r="D37" s="153" t="s">
        <v>297</v>
      </c>
      <c r="E37" s="174"/>
      <c r="F37" s="172"/>
      <c r="G37" s="172"/>
      <c r="H37" s="172"/>
      <c r="I37" s="174"/>
      <c r="J37" s="153"/>
      <c r="K37" s="153"/>
      <c r="L37" s="167"/>
      <c r="M37" s="168">
        <v>1621001141</v>
      </c>
      <c r="N37" s="169"/>
      <c r="AM37" s="214"/>
    </row>
    <row r="38" spans="1:39" s="51" customFormat="1" x14ac:dyDescent="0.15">
      <c r="A38" s="1" t="s">
        <v>298</v>
      </c>
      <c r="B38" s="3"/>
      <c r="C38" s="170"/>
      <c r="D38" s="153"/>
      <c r="E38" s="174" t="s">
        <v>271</v>
      </c>
      <c r="F38" s="172"/>
      <c r="G38" s="172"/>
      <c r="H38" s="172"/>
      <c r="I38" s="174"/>
      <c r="J38" s="153"/>
      <c r="K38" s="153"/>
      <c r="L38" s="167"/>
      <c r="M38" s="168">
        <v>817559776</v>
      </c>
      <c r="N38" s="169"/>
      <c r="AM38" s="214"/>
    </row>
    <row r="39" spans="1:39" s="51" customFormat="1" x14ac:dyDescent="0.15">
      <c r="A39" s="1" t="s">
        <v>299</v>
      </c>
      <c r="B39" s="3"/>
      <c r="C39" s="170"/>
      <c r="D39" s="153"/>
      <c r="E39" s="174" t="s">
        <v>300</v>
      </c>
      <c r="F39" s="172"/>
      <c r="G39" s="172"/>
      <c r="H39" s="172"/>
      <c r="I39" s="174"/>
      <c r="J39" s="153"/>
      <c r="K39" s="153"/>
      <c r="L39" s="167"/>
      <c r="M39" s="168">
        <v>642322943</v>
      </c>
      <c r="N39" s="169"/>
      <c r="AM39" s="214"/>
    </row>
    <row r="40" spans="1:39" s="51" customFormat="1" x14ac:dyDescent="0.15">
      <c r="A40" s="1" t="s">
        <v>301</v>
      </c>
      <c r="B40" s="3"/>
      <c r="C40" s="170"/>
      <c r="D40" s="153"/>
      <c r="E40" s="174" t="s">
        <v>302</v>
      </c>
      <c r="F40" s="172"/>
      <c r="G40" s="153"/>
      <c r="H40" s="172"/>
      <c r="I40" s="172"/>
      <c r="J40" s="153"/>
      <c r="K40" s="153"/>
      <c r="L40" s="167"/>
      <c r="M40" s="168">
        <v>72069320</v>
      </c>
      <c r="N40" s="169"/>
      <c r="AM40" s="214"/>
    </row>
    <row r="41" spans="1:39" s="51" customFormat="1" x14ac:dyDescent="0.15">
      <c r="A41" s="1" t="s">
        <v>303</v>
      </c>
      <c r="B41" s="3"/>
      <c r="C41" s="170"/>
      <c r="D41" s="153"/>
      <c r="E41" s="174" t="s">
        <v>304</v>
      </c>
      <c r="F41" s="172"/>
      <c r="G41" s="153"/>
      <c r="H41" s="172"/>
      <c r="I41" s="172"/>
      <c r="J41" s="153"/>
      <c r="K41" s="153"/>
      <c r="L41" s="167"/>
      <c r="M41" s="168">
        <v>4289753</v>
      </c>
      <c r="N41" s="169"/>
      <c r="AM41" s="214"/>
    </row>
    <row r="42" spans="1:39" s="51" customFormat="1" x14ac:dyDescent="0.15">
      <c r="A42" s="1" t="s">
        <v>305</v>
      </c>
      <c r="B42" s="3"/>
      <c r="C42" s="170"/>
      <c r="D42" s="153"/>
      <c r="E42" s="174" t="s">
        <v>275</v>
      </c>
      <c r="F42" s="172"/>
      <c r="G42" s="172"/>
      <c r="H42" s="172"/>
      <c r="I42" s="172"/>
      <c r="J42" s="153"/>
      <c r="K42" s="153"/>
      <c r="L42" s="167"/>
      <c r="M42" s="168">
        <v>84759349</v>
      </c>
      <c r="N42" s="169"/>
      <c r="AM42" s="214"/>
    </row>
    <row r="43" spans="1:39" s="51" customFormat="1" x14ac:dyDescent="0.15">
      <c r="A43" s="1" t="s">
        <v>283</v>
      </c>
      <c r="B43" s="3"/>
      <c r="C43" s="175" t="s">
        <v>284</v>
      </c>
      <c r="D43" s="176"/>
      <c r="E43" s="177"/>
      <c r="F43" s="178"/>
      <c r="G43" s="178"/>
      <c r="H43" s="178"/>
      <c r="I43" s="178"/>
      <c r="J43" s="176"/>
      <c r="K43" s="176"/>
      <c r="L43" s="179"/>
      <c r="M43" s="180">
        <v>-4405078196</v>
      </c>
      <c r="N43" s="181"/>
      <c r="AM43" s="214"/>
    </row>
    <row r="44" spans="1:39" s="51" customFormat="1" x14ac:dyDescent="0.15">
      <c r="A44" s="1"/>
      <c r="B44" s="3"/>
      <c r="C44" s="170" t="s">
        <v>353</v>
      </c>
      <c r="D44" s="153"/>
      <c r="E44" s="174"/>
      <c r="F44" s="172"/>
      <c r="G44" s="172"/>
      <c r="H44" s="172"/>
      <c r="I44" s="172"/>
      <c r="J44" s="153"/>
      <c r="K44" s="153"/>
      <c r="L44" s="167"/>
      <c r="M44" s="182"/>
      <c r="N44" s="183"/>
      <c r="AM44" s="214"/>
    </row>
    <row r="45" spans="1:39" s="51" customFormat="1" x14ac:dyDescent="0.15">
      <c r="A45" s="1" t="s">
        <v>308</v>
      </c>
      <c r="B45" s="3"/>
      <c r="C45" s="170"/>
      <c r="D45" s="153" t="s">
        <v>309</v>
      </c>
      <c r="E45" s="174"/>
      <c r="F45" s="172"/>
      <c r="G45" s="172"/>
      <c r="H45" s="172"/>
      <c r="I45" s="172"/>
      <c r="J45" s="153"/>
      <c r="K45" s="153"/>
      <c r="L45" s="167"/>
      <c r="M45" s="168">
        <v>3577496950</v>
      </c>
      <c r="N45" s="169"/>
      <c r="AM45" s="214"/>
    </row>
    <row r="46" spans="1:39" s="51" customFormat="1" x14ac:dyDescent="0.15">
      <c r="A46" s="1" t="s">
        <v>310</v>
      </c>
      <c r="B46" s="3"/>
      <c r="C46" s="170"/>
      <c r="D46" s="153"/>
      <c r="E46" s="174" t="s">
        <v>359</v>
      </c>
      <c r="F46" s="172"/>
      <c r="G46" s="172"/>
      <c r="H46" s="172"/>
      <c r="I46" s="172"/>
      <c r="J46" s="153"/>
      <c r="K46" s="153"/>
      <c r="L46" s="167"/>
      <c r="M46" s="168">
        <v>3562460312</v>
      </c>
      <c r="N46" s="169"/>
      <c r="AM46" s="214"/>
    </row>
    <row r="47" spans="1:39" s="51" customFormat="1" x14ac:dyDescent="0.15">
      <c r="A47" s="1" t="s">
        <v>311</v>
      </c>
      <c r="B47" s="3"/>
      <c r="C47" s="170"/>
      <c r="D47" s="153"/>
      <c r="E47" s="174" t="s">
        <v>256</v>
      </c>
      <c r="F47" s="172"/>
      <c r="G47" s="172"/>
      <c r="H47" s="172"/>
      <c r="I47" s="172"/>
      <c r="J47" s="153"/>
      <c r="K47" s="153"/>
      <c r="L47" s="167"/>
      <c r="M47" s="168">
        <v>15036638</v>
      </c>
      <c r="N47" s="169"/>
      <c r="AM47" s="214"/>
    </row>
    <row r="48" spans="1:39" s="51" customFormat="1" x14ac:dyDescent="0.15">
      <c r="A48" s="1" t="s">
        <v>312</v>
      </c>
      <c r="B48" s="3"/>
      <c r="C48" s="170"/>
      <c r="D48" s="153" t="s">
        <v>313</v>
      </c>
      <c r="E48" s="174"/>
      <c r="F48" s="172"/>
      <c r="G48" s="172"/>
      <c r="H48" s="172"/>
      <c r="I48" s="172"/>
      <c r="J48" s="153"/>
      <c r="K48" s="153"/>
      <c r="L48" s="167"/>
      <c r="M48" s="168">
        <v>3409180000</v>
      </c>
      <c r="N48" s="169"/>
      <c r="AM48" s="214"/>
    </row>
    <row r="49" spans="1:39" s="51" customFormat="1" x14ac:dyDescent="0.15">
      <c r="A49" s="1" t="s">
        <v>314</v>
      </c>
      <c r="B49" s="3"/>
      <c r="C49" s="170"/>
      <c r="D49" s="153"/>
      <c r="E49" s="174" t="s">
        <v>360</v>
      </c>
      <c r="F49" s="172"/>
      <c r="G49" s="172"/>
      <c r="H49" s="172"/>
      <c r="I49" s="166"/>
      <c r="J49" s="153"/>
      <c r="K49" s="153"/>
      <c r="L49" s="167"/>
      <c r="M49" s="168">
        <v>3409180000</v>
      </c>
      <c r="N49" s="169"/>
      <c r="AM49" s="214"/>
    </row>
    <row r="50" spans="1:39" s="51" customFormat="1" x14ac:dyDescent="0.15">
      <c r="A50" s="1" t="s">
        <v>315</v>
      </c>
      <c r="B50" s="3"/>
      <c r="C50" s="170"/>
      <c r="D50" s="153"/>
      <c r="E50" s="174" t="s">
        <v>275</v>
      </c>
      <c r="F50" s="172"/>
      <c r="G50" s="172"/>
      <c r="H50" s="172"/>
      <c r="I50" s="184"/>
      <c r="J50" s="153"/>
      <c r="K50" s="153"/>
      <c r="L50" s="167"/>
      <c r="M50" s="168">
        <v>0</v>
      </c>
      <c r="N50" s="169"/>
      <c r="AM50" s="214"/>
    </row>
    <row r="51" spans="1:39" s="51" customFormat="1" x14ac:dyDescent="0.15">
      <c r="A51" s="1" t="s">
        <v>306</v>
      </c>
      <c r="B51" s="3"/>
      <c r="C51" s="175" t="s">
        <v>307</v>
      </c>
      <c r="D51" s="176"/>
      <c r="E51" s="177"/>
      <c r="F51" s="178"/>
      <c r="G51" s="178"/>
      <c r="H51" s="178"/>
      <c r="I51" s="185"/>
      <c r="J51" s="176"/>
      <c r="K51" s="176"/>
      <c r="L51" s="179"/>
      <c r="M51" s="180">
        <v>-168316950</v>
      </c>
      <c r="N51" s="181"/>
      <c r="AM51" s="214"/>
    </row>
    <row r="52" spans="1:39" s="51" customFormat="1" x14ac:dyDescent="0.15">
      <c r="A52" s="1" t="s">
        <v>316</v>
      </c>
      <c r="B52" s="3"/>
      <c r="C52" s="304" t="s">
        <v>317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0">
        <v>951582150</v>
      </c>
      <c r="N52" s="181"/>
      <c r="AM52" s="214"/>
    </row>
    <row r="53" spans="1:39" s="51" customFormat="1" x14ac:dyDescent="0.15">
      <c r="A53" s="1" t="s">
        <v>318</v>
      </c>
      <c r="B53" s="3"/>
      <c r="C53" s="282" t="s">
        <v>319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0">
        <v>4018273163</v>
      </c>
      <c r="N53" s="181"/>
      <c r="AM53" s="214"/>
    </row>
    <row r="54" spans="1:39" s="51" customFormat="1" ht="14.25" thickBot="1" x14ac:dyDescent="0.2">
      <c r="A54" s="1">
        <v>4435000</v>
      </c>
      <c r="B54" s="3"/>
      <c r="C54" s="285" t="s">
        <v>237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86">
        <v>-1353725</v>
      </c>
      <c r="N54" s="181"/>
      <c r="AM54" s="214"/>
    </row>
    <row r="55" spans="1:39" s="51" customFormat="1" ht="14.25" thickBot="1" x14ac:dyDescent="0.2">
      <c r="A55" s="1" t="s">
        <v>320</v>
      </c>
      <c r="B55" s="3"/>
      <c r="C55" s="288" t="s">
        <v>321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87">
        <v>4968501588</v>
      </c>
      <c r="N55" s="188"/>
      <c r="AM55" s="214"/>
    </row>
    <row r="56" spans="1:39" s="51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AM56" s="214"/>
    </row>
    <row r="57" spans="1:39" s="51" customFormat="1" x14ac:dyDescent="0.15">
      <c r="A57" s="1" t="s">
        <v>322</v>
      </c>
      <c r="B57" s="3"/>
      <c r="C57" s="192" t="s">
        <v>323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334769312</v>
      </c>
      <c r="N57" s="195"/>
      <c r="AM57" s="214"/>
    </row>
    <row r="58" spans="1:39" s="51" customFormat="1" x14ac:dyDescent="0.15">
      <c r="A58" s="1" t="s">
        <v>324</v>
      </c>
      <c r="B58" s="3"/>
      <c r="C58" s="196" t="s">
        <v>325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80">
        <v>-18367895</v>
      </c>
      <c r="N58" s="181"/>
      <c r="AM58" s="214"/>
    </row>
    <row r="59" spans="1:39" s="51" customFormat="1" ht="14.25" thickBot="1" x14ac:dyDescent="0.2">
      <c r="A59" s="1" t="s">
        <v>326</v>
      </c>
      <c r="B59" s="3"/>
      <c r="C59" s="198" t="s">
        <v>327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316401417</v>
      </c>
      <c r="N59" s="201"/>
      <c r="AM59" s="214"/>
    </row>
    <row r="60" spans="1:39" s="51" customFormat="1" ht="14.25" thickBot="1" x14ac:dyDescent="0.2">
      <c r="A60" s="1" t="s">
        <v>328</v>
      </c>
      <c r="B60" s="3"/>
      <c r="C60" s="202" t="s">
        <v>329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5284903005</v>
      </c>
      <c r="N60" s="188"/>
      <c r="AM60" s="214"/>
    </row>
    <row r="61" spans="1:39" s="51" customFormat="1" ht="6.75" customHeight="1" x14ac:dyDescent="0.15">
      <c r="A61" s="1"/>
      <c r="B61" s="3"/>
      <c r="C61" s="152"/>
      <c r="D61" s="152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39" s="51" customFormat="1" x14ac:dyDescent="0.15">
      <c r="A62" s="1"/>
      <c r="B62" s="3"/>
      <c r="C62" s="152"/>
      <c r="D62" s="210" t="s">
        <v>343</v>
      </c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DPWS361</dc:creator>
  <cp:lastModifiedBy>松本　健太</cp:lastModifiedBy>
  <cp:lastPrinted>2023-03-02T01:09:21Z</cp:lastPrinted>
  <dcterms:created xsi:type="dcterms:W3CDTF">2022-03-09T06:23:27Z</dcterms:created>
  <dcterms:modified xsi:type="dcterms:W3CDTF">2023-03-03T00:04:03Z</dcterms:modified>
</cp:coreProperties>
</file>