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R1 連結財務書類\"/>
    </mc:Choice>
  </mc:AlternateContent>
  <bookViews>
    <workbookView xWindow="0" yWindow="0" windowWidth="20490" windowHeight="6780" activeTab="3"/>
  </bookViews>
  <sheets>
    <sheet name="連結貸借対照表" sheetId="5" r:id="rId1"/>
    <sheet name="連結行政コスト計算書" sheetId="6" r:id="rId2"/>
    <sheet name="連結純資産変動計算書" sheetId="7" r:id="rId3"/>
    <sheet name="連結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連結行政コスト計算書!$B$1:$P$42</definedName>
    <definedName name="_xlnm.Print_Area" localSheetId="3">連結資金収支計算書!$B$1:$O$62</definedName>
    <definedName name="_xlnm.Print_Area" localSheetId="2">連結純資産変動計算書!$B$1:$S$28</definedName>
    <definedName name="_xlnm.Print_Area" localSheetId="0">連結貸借対照表!$C$1:$AB$77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4" i="5" l="1"/>
  <c r="AD68" i="5"/>
  <c r="AD64" i="5" s="1"/>
  <c r="AD59" i="5"/>
  <c r="AD53" i="5"/>
  <c r="AD49" i="5"/>
  <c r="AD33" i="5"/>
  <c r="AE13" i="5"/>
  <c r="AD9" i="5"/>
  <c r="AE7" i="5"/>
  <c r="AE22" i="5" s="1"/>
  <c r="AE75" i="5" s="1"/>
  <c r="U24" i="7"/>
  <c r="U23" i="7"/>
  <c r="U22" i="7"/>
  <c r="U21" i="7"/>
  <c r="U20" i="7"/>
  <c r="U19" i="7"/>
  <c r="W14" i="7"/>
  <c r="V14" i="7"/>
  <c r="V25" i="7" s="1"/>
  <c r="U12" i="7"/>
  <c r="U11" i="7"/>
  <c r="X10" i="7"/>
  <c r="X13" i="7" s="1"/>
  <c r="X25" i="7" s="1"/>
  <c r="X26" i="7" s="1"/>
  <c r="U26" i="7" s="1"/>
  <c r="W10" i="7"/>
  <c r="W13" i="7" s="1"/>
  <c r="W25" i="7" s="1"/>
  <c r="U9" i="7"/>
  <c r="U8" i="7"/>
  <c r="AD52" i="5" l="1"/>
  <c r="AD8" i="5"/>
  <c r="U25" i="7"/>
  <c r="U13" i="7"/>
  <c r="U10" i="7"/>
  <c r="AD7" i="5" l="1"/>
  <c r="AD75" i="5" s="1"/>
</calcChain>
</file>

<file path=xl/sharedStrings.xml><?xml version="1.0" encoding="utf-8"?>
<sst xmlns="http://schemas.openxmlformats.org/spreadsheetml/2006/main" count="475" uniqueCount="365">
  <si>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</si>
  <si>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</si>
  <si>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</si>
  <si>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</si>
  <si>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</si>
  <si>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</si>
  <si>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</si>
  <si>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</si>
  <si>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</si>
  <si>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</si>
  <si>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</si>
  <si>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</si>
  <si>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</si>
  <si>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1055000</t>
  </si>
  <si>
    <t>土地減損損失累計額</t>
  </si>
  <si>
    <t>1060000</t>
  </si>
  <si>
    <t>立木竹</t>
  </si>
  <si>
    <t>1065000</t>
  </si>
  <si>
    <t>立木竹減損損失累計額</t>
  </si>
  <si>
    <t>1070000</t>
  </si>
  <si>
    <t>建物</t>
  </si>
  <si>
    <t>1080000</t>
  </si>
  <si>
    <t>建物減価償却累計額</t>
  </si>
  <si>
    <t>建物減損損失累計額</t>
  </si>
  <si>
    <t>1090000</t>
  </si>
  <si>
    <t>工作物</t>
  </si>
  <si>
    <t>1100000</t>
  </si>
  <si>
    <t>工作物減価償却累計額</t>
  </si>
  <si>
    <t>工作物減損損失累計額</t>
  </si>
  <si>
    <t>1110000</t>
  </si>
  <si>
    <t>船舶</t>
  </si>
  <si>
    <t>1120000</t>
  </si>
  <si>
    <t>船舶減価償却累計額</t>
  </si>
  <si>
    <t>船舶減損損失累計額</t>
  </si>
  <si>
    <t>1130000</t>
  </si>
  <si>
    <t>浮標等</t>
  </si>
  <si>
    <t>1140000</t>
  </si>
  <si>
    <t>浮標等減価償却累計額</t>
  </si>
  <si>
    <t>浮標等減損損失累計額</t>
  </si>
  <si>
    <t>1150000</t>
  </si>
  <si>
    <t>航空機</t>
  </si>
  <si>
    <t>1160000</t>
  </si>
  <si>
    <t>航空機減価償却累計額</t>
  </si>
  <si>
    <t>航空機減損損失累計額</t>
  </si>
  <si>
    <t>1170000</t>
  </si>
  <si>
    <t>その他</t>
  </si>
  <si>
    <t>1180000</t>
  </si>
  <si>
    <t>その他減価償却累計額</t>
  </si>
  <si>
    <t>その他減損損失累計額</t>
  </si>
  <si>
    <t>1190000</t>
  </si>
  <si>
    <t>建設仮勘定</t>
  </si>
  <si>
    <t>1200000</t>
  </si>
  <si>
    <t>インフラ資産</t>
  </si>
  <si>
    <t>1210000</t>
  </si>
  <si>
    <t>1215000</t>
  </si>
  <si>
    <t>1220000</t>
  </si>
  <si>
    <t>1230000</t>
  </si>
  <si>
    <t>1235000</t>
  </si>
  <si>
    <t>1240000</t>
  </si>
  <si>
    <t>1250000</t>
  </si>
  <si>
    <t>1255000</t>
  </si>
  <si>
    <t>1260000</t>
  </si>
  <si>
    <t>1270000</t>
  </si>
  <si>
    <t>1275000</t>
  </si>
  <si>
    <t>1280000</t>
  </si>
  <si>
    <t>1290000</t>
  </si>
  <si>
    <t>物品</t>
  </si>
  <si>
    <t>1300000</t>
  </si>
  <si>
    <t>物品減価償却累計額</t>
  </si>
  <si>
    <t>物品減損損失累計額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</si>
  <si>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</si>
  <si>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</si>
  <si>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</si>
  <si>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</si>
  <si>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</si>
  <si>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</si>
  <si>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</si>
  <si>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</si>
  <si>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</si>
  <si>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</si>
  <si>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</si>
  <si>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</si>
  <si>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</si>
  <si>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</si>
  <si>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</si>
  <si>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</si>
  <si>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</si>
  <si>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</si>
  <si>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</si>
  <si>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</si>
  <si>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</si>
  <si>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</si>
  <si>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</si>
  <si>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</si>
  <si>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</si>
  <si>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</si>
  <si>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</si>
  <si>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</si>
  <si>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</si>
  <si>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</si>
  <si>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</si>
  <si>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</si>
  <si>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</si>
  <si>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</si>
  <si>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</si>
  <si>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</si>
  <si>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</si>
  <si>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</si>
  <si>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</si>
  <si>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</si>
  <si>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</si>
  <si>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</si>
  <si>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</si>
  <si>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</si>
  <si>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</si>
  <si>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</si>
  <si>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</si>
  <si>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</si>
  <si>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</si>
  <si>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</si>
  <si>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</si>
  <si>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</si>
  <si>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</si>
  <si>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</si>
  <si>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</si>
  <si>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</si>
  <si>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</si>
  <si>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</si>
  <si>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</si>
  <si>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</si>
  <si>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</si>
  <si>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</si>
  <si>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</si>
  <si>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</si>
  <si>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</si>
  <si>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</si>
  <si>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</si>
  <si>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</si>
  <si>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</si>
  <si>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</si>
  <si>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</si>
  <si>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</si>
  <si>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</si>
  <si>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</si>
  <si>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</si>
  <si>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</si>
  <si>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</si>
  <si>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1765000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</si>
  <si>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</si>
  <si>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</si>
  <si>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</si>
  <si>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</si>
  <si>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</si>
  <si>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</si>
  <si>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</si>
  <si>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</si>
  <si>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</si>
  <si>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</si>
  <si>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</si>
  <si>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</si>
  <si>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</si>
  <si>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</si>
  <si>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</si>
  <si>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</si>
  <si>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</si>
  <si>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</si>
  <si>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</si>
  <si>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</si>
  <si>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</si>
  <si>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</si>
  <si>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</si>
  <si>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</si>
  <si>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</si>
  <si>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</si>
  <si>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</si>
  <si>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</si>
  <si>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</si>
  <si>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</si>
  <si>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</si>
  <si>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</si>
  <si>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</si>
  <si>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</si>
  <si>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</si>
  <si>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</si>
  <si>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</si>
  <si>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</si>
  <si>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</si>
  <si>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</si>
  <si>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</si>
  <si>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</si>
  <si>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</si>
  <si>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</si>
  <si>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</si>
  <si>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</si>
  <si>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</si>
  <si>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</si>
  <si>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</si>
  <si>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</si>
  <si>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</si>
  <si>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</si>
  <si>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</si>
  <si>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</si>
  <si>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</si>
  <si>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</si>
  <si>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</si>
  <si>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</si>
  <si>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</si>
  <si>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</si>
  <si>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</si>
  <si>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</si>
  <si>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</si>
  <si>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</si>
  <si>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</si>
  <si>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</si>
  <si>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</si>
  <si>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</si>
  <si>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</si>
  <si>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</si>
  <si>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</si>
  <si>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</si>
  <si>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</si>
  <si>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</si>
  <si>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</si>
  <si>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</si>
  <si>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</si>
  <si>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</si>
  <si>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</si>
  <si>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</si>
  <si>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</si>
  <si>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</si>
  <si>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</si>
  <si>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</si>
  <si>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</si>
  <si>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</si>
  <si>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</si>
  <si>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他団体出資等分の増加</t>
  </si>
  <si>
    <t>他団体出資等分の減少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</si>
  <si>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</si>
  <si>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</si>
  <si>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</si>
  <si>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</si>
  <si>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</si>
  <si>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</si>
  <si>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</si>
  <si>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</si>
  <si>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</si>
  <si>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</si>
  <si>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</si>
  <si>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</si>
  <si>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</si>
  <si>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</si>
  <si>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</si>
  <si>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</si>
  <si>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</si>
  <si>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</si>
  <si>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</si>
  <si>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</si>
  <si>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</si>
  <si>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</si>
  <si>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</si>
  <si>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</si>
  <si>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</si>
  <si>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</si>
  <si>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</si>
  <si>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</si>
  <si>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</si>
  <si>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</si>
  <si>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</si>
  <si>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</si>
  <si>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</si>
  <si>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</si>
  <si>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</si>
  <si>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</si>
  <si>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</si>
  <si>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</si>
  <si>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</si>
  <si>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</si>
  <si>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</si>
  <si>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</si>
  <si>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</si>
  <si>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</si>
  <si>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</si>
  <si>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</si>
  <si>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</si>
  <si>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</si>
  <si>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</si>
  <si>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</si>
  <si>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</si>
  <si>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</si>
  <si>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</si>
  <si>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</si>
  <si>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</si>
  <si>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</si>
  <si>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</si>
  <si>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</si>
  <si>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</si>
  <si>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</si>
  <si>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</si>
  <si>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</si>
  <si>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</si>
  <si>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</si>
  <si>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</si>
  <si>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</si>
  <si>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</si>
  <si>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</si>
  <si>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</si>
  <si>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</si>
  <si>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</si>
  <si>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</si>
  <si>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</si>
  <si>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</si>
  <si>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</si>
  <si>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</si>
  <si>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</si>
  <si>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</si>
  <si>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</si>
  <si>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</si>
  <si>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</si>
  <si>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</si>
  <si>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</si>
  <si>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</si>
  <si>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</si>
  <si>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</si>
  <si>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</si>
  <si>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</si>
  <si>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</si>
  <si>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</si>
  <si>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</si>
  <si>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</si>
  <si>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</si>
  <si>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</si>
  <si>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</si>
  <si>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</si>
  <si>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</si>
  <si>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</si>
  <si>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1085000</t>
  </si>
  <si>
    <t>1105000</t>
  </si>
  <si>
    <t>1125000</t>
  </si>
  <si>
    <t>【純資産の部】</t>
  </si>
  <si>
    <t>1145000</t>
  </si>
  <si>
    <t>1165000</t>
  </si>
  <si>
    <t>1185000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</si>
  <si>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</si>
  <si>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</si>
  <si>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</si>
  <si>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</si>
  <si>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</si>
  <si>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</si>
  <si>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3132000</t>
  </si>
  <si>
    <t>3133000</t>
  </si>
  <si>
    <t>3134000</t>
  </si>
  <si>
    <t>【業務活動収支】</t>
  </si>
  <si>
    <t>【投資活動収支】</t>
  </si>
  <si>
    <t>【財務活動収支】</t>
  </si>
  <si>
    <t>連結行政コスト計算書</t>
  </si>
  <si>
    <t>自　平成３１年４月１日</t>
    <phoneticPr fontId="11"/>
  </si>
  <si>
    <t>至　令和２年３月３１日</t>
    <phoneticPr fontId="11"/>
  </si>
  <si>
    <t>連結純資産変動計算書</t>
  </si>
  <si>
    <t>連結資金収支計算書</t>
  </si>
  <si>
    <t>地方債等償還支出</t>
    <phoneticPr fontId="11"/>
  </si>
  <si>
    <t>地方債等発行収入</t>
    <phoneticPr fontId="11"/>
  </si>
  <si>
    <t>連結貸借対照表</t>
  </si>
  <si>
    <t>（令和２年３月３１日現在）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</si>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</sst>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7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0" fontId="1" fillId="0" borderId="23" xfId="5" applyFont="1" applyFill="1" applyBorder="1" applyAlignment="1">
      <alignment horizontal="right" vertical="center"/>
    </xf>
    <xf numFmtId="0" fontId="9" fillId="0" borderId="14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180" fontId="9" fillId="0" borderId="9" xfId="8" applyNumberFormat="1" applyFont="1" applyFill="1" applyBorder="1" applyAlignment="1">
      <alignment horizontal="center"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11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41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176" fontId="1" fillId="0" borderId="39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76" fontId="1" fillId="0" borderId="43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M77"/>
  <sheetViews>
    <sheetView showGridLines="0" topLeftCell="C1" zoomScale="85" zoomScaleNormal="85" zoomScaleSheetLayoutView="85" workbookViewId="0">
      <selection activeCell="C1" sqref="C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9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9" ht="23.25" customHeight="1" x14ac:dyDescent="0.25">
      <c r="C2" s="8"/>
      <c r="D2" s="225" t="s">
        <v>361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</row>
    <row r="3" spans="1:39" ht="21" customHeight="1" x14ac:dyDescent="0.15">
      <c r="D3" s="226" t="s">
        <v>362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</row>
    <row r="4" spans="1:39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0</v>
      </c>
      <c r="AB4" s="13"/>
    </row>
    <row r="5" spans="1:39" s="16" customFormat="1" ht="14.25" customHeight="1" thickBot="1" x14ac:dyDescent="0.2">
      <c r="A5" s="15" t="s">
        <v>330</v>
      </c>
      <c r="B5" s="15" t="s">
        <v>331</v>
      </c>
      <c r="D5" s="227" t="s">
        <v>1</v>
      </c>
      <c r="E5" s="228"/>
      <c r="F5" s="228"/>
      <c r="G5" s="228"/>
      <c r="H5" s="228"/>
      <c r="I5" s="228"/>
      <c r="J5" s="228"/>
      <c r="K5" s="229"/>
      <c r="L5" s="229"/>
      <c r="M5" s="229"/>
      <c r="N5" s="229"/>
      <c r="O5" s="229"/>
      <c r="P5" s="230" t="s">
        <v>332</v>
      </c>
      <c r="Q5" s="231"/>
      <c r="R5" s="228" t="s">
        <v>1</v>
      </c>
      <c r="S5" s="228"/>
      <c r="T5" s="228"/>
      <c r="U5" s="228"/>
      <c r="V5" s="228"/>
      <c r="W5" s="228"/>
      <c r="X5" s="228"/>
      <c r="Y5" s="228"/>
      <c r="Z5" s="230" t="s">
        <v>332</v>
      </c>
      <c r="AA5" s="231"/>
    </row>
    <row r="6" spans="1:39" ht="14.65" customHeight="1" x14ac:dyDescent="0.15">
      <c r="D6" s="17" t="s">
        <v>333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334</v>
      </c>
      <c r="S6" s="19"/>
      <c r="T6" s="19"/>
      <c r="U6" s="19"/>
      <c r="V6" s="19"/>
      <c r="W6" s="19"/>
      <c r="X6" s="19"/>
      <c r="Y6" s="18"/>
      <c r="Z6" s="21"/>
      <c r="AA6" s="23"/>
      <c r="AL6" s="224"/>
      <c r="AM6" s="224"/>
    </row>
    <row r="7" spans="1:39" ht="14.65" customHeight="1" x14ac:dyDescent="0.15">
      <c r="A7" s="7" t="s">
        <v>4</v>
      </c>
      <c r="B7" s="7" t="s">
        <v>115</v>
      </c>
      <c r="D7" s="24"/>
      <c r="E7" s="19" t="s">
        <v>5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139883946733</v>
      </c>
      <c r="Q7" s="26"/>
      <c r="R7" s="19"/>
      <c r="S7" s="19" t="s">
        <v>116</v>
      </c>
      <c r="T7" s="19"/>
      <c r="U7" s="19"/>
      <c r="V7" s="19"/>
      <c r="W7" s="19"/>
      <c r="X7" s="19"/>
      <c r="Y7" s="18"/>
      <c r="Z7" s="25">
        <v>35317588617</v>
      </c>
      <c r="AA7" s="27"/>
      <c r="AD7" s="9">
        <f>IF(AND(AD8="-",AD49="-",AD52="-"),"-",SUM(AD8,AD49,AD52))</f>
        <v>139883946733</v>
      </c>
      <c r="AE7" s="9">
        <f>IF(COUNTIF(AE8:AE12,"-")=COUNTA(AE8:AE12),"-",SUM(AE8:AE12))</f>
        <v>35317588617</v>
      </c>
      <c r="AL7" s="224"/>
      <c r="AM7" s="224"/>
    </row>
    <row r="8" spans="1:39" ht="14.65" customHeight="1" x14ac:dyDescent="0.15">
      <c r="A8" s="7" t="s">
        <v>6</v>
      </c>
      <c r="B8" s="7" t="s">
        <v>117</v>
      </c>
      <c r="D8" s="24"/>
      <c r="E8" s="19"/>
      <c r="F8" s="19" t="s">
        <v>7</v>
      </c>
      <c r="G8" s="19"/>
      <c r="H8" s="19"/>
      <c r="I8" s="19"/>
      <c r="J8" s="19"/>
      <c r="K8" s="18"/>
      <c r="L8" s="18"/>
      <c r="M8" s="18"/>
      <c r="N8" s="18"/>
      <c r="O8" s="18"/>
      <c r="P8" s="25">
        <v>129519681688</v>
      </c>
      <c r="Q8" s="26"/>
      <c r="R8" s="19"/>
      <c r="S8" s="19"/>
      <c r="T8" s="19" t="s">
        <v>363</v>
      </c>
      <c r="U8" s="19"/>
      <c r="V8" s="19"/>
      <c r="W8" s="19"/>
      <c r="X8" s="19"/>
      <c r="Y8" s="18"/>
      <c r="Z8" s="25">
        <v>27172703321</v>
      </c>
      <c r="AA8" s="27"/>
      <c r="AD8" s="9">
        <f>IF(AND(AD9="-",AD33="-",COUNTIF(AD46:AD48,"-")=COUNTA(AD46:AD48)),"-",SUM(AD9,AD33,AD46:AD48))</f>
        <v>129519681688</v>
      </c>
      <c r="AE8" s="9">
        <v>27172703321</v>
      </c>
      <c r="AL8" s="224"/>
      <c r="AM8" s="224"/>
    </row>
    <row r="9" spans="1:39" ht="14.65" customHeight="1" x14ac:dyDescent="0.15">
      <c r="A9" s="7" t="s">
        <v>8</v>
      </c>
      <c r="B9" s="7" t="s">
        <v>118</v>
      </c>
      <c r="D9" s="24"/>
      <c r="E9" s="19"/>
      <c r="F9" s="19"/>
      <c r="G9" s="19" t="s">
        <v>9</v>
      </c>
      <c r="H9" s="19"/>
      <c r="I9" s="19"/>
      <c r="J9" s="19"/>
      <c r="K9" s="18"/>
      <c r="L9" s="18"/>
      <c r="M9" s="18"/>
      <c r="N9" s="18"/>
      <c r="O9" s="18"/>
      <c r="P9" s="25">
        <v>75526954550</v>
      </c>
      <c r="Q9" s="26"/>
      <c r="R9" s="19"/>
      <c r="S9" s="19"/>
      <c r="T9" s="19" t="s">
        <v>119</v>
      </c>
      <c r="U9" s="19"/>
      <c r="V9" s="19"/>
      <c r="W9" s="19"/>
      <c r="X9" s="19"/>
      <c r="Y9" s="18"/>
      <c r="Z9" s="25">
        <v>531576391</v>
      </c>
      <c r="AA9" s="27"/>
      <c r="AD9" s="9">
        <f>IF(COUNTIF(AD10:AD32,"-")=COUNTA(AD10:AD32),"-",SUM(AD10:AD32))</f>
        <v>75526954550</v>
      </c>
      <c r="AE9" s="9">
        <v>531576391</v>
      </c>
      <c r="AL9" s="224"/>
      <c r="AM9" s="224"/>
    </row>
    <row r="10" spans="1:39" ht="14.65" customHeight="1" x14ac:dyDescent="0.15">
      <c r="A10" s="7" t="s">
        <v>10</v>
      </c>
      <c r="B10" s="7" t="s">
        <v>120</v>
      </c>
      <c r="D10" s="24"/>
      <c r="E10" s="19"/>
      <c r="F10" s="19"/>
      <c r="G10" s="19"/>
      <c r="H10" s="19" t="s">
        <v>11</v>
      </c>
      <c r="I10" s="19"/>
      <c r="J10" s="19"/>
      <c r="K10" s="18"/>
      <c r="L10" s="18"/>
      <c r="M10" s="18"/>
      <c r="N10" s="18"/>
      <c r="O10" s="18"/>
      <c r="P10" s="25">
        <v>46988089188</v>
      </c>
      <c r="Q10" s="26"/>
      <c r="R10" s="19"/>
      <c r="S10" s="19"/>
      <c r="T10" s="19" t="s">
        <v>121</v>
      </c>
      <c r="U10" s="19"/>
      <c r="V10" s="19"/>
      <c r="W10" s="19"/>
      <c r="X10" s="19"/>
      <c r="Y10" s="18"/>
      <c r="Z10" s="25">
        <v>5766773811</v>
      </c>
      <c r="AA10" s="27"/>
      <c r="AD10" s="9">
        <v>46988089188</v>
      </c>
      <c r="AE10" s="9">
        <v>5766773811</v>
      </c>
      <c r="AL10" s="224"/>
      <c r="AM10" s="224"/>
    </row>
    <row r="11" spans="1:39" ht="14.65" customHeight="1" x14ac:dyDescent="0.15">
      <c r="A11" s="7" t="s">
        <v>13</v>
      </c>
      <c r="B11" s="7" t="s">
        <v>122</v>
      </c>
      <c r="D11" s="24"/>
      <c r="E11" s="19"/>
      <c r="F11" s="19"/>
      <c r="G11" s="19"/>
      <c r="H11" s="19" t="s">
        <v>14</v>
      </c>
      <c r="I11" s="19"/>
      <c r="J11" s="19"/>
      <c r="K11" s="18"/>
      <c r="L11" s="18"/>
      <c r="M11" s="18"/>
      <c r="N11" s="18"/>
      <c r="O11" s="18"/>
      <c r="P11" s="25">
        <v>0</v>
      </c>
      <c r="Q11" s="26"/>
      <c r="R11" s="19"/>
      <c r="S11" s="19"/>
      <c r="T11" s="19" t="s">
        <v>123</v>
      </c>
      <c r="U11" s="19"/>
      <c r="V11" s="19"/>
      <c r="W11" s="19"/>
      <c r="X11" s="19"/>
      <c r="Y11" s="18"/>
      <c r="Z11" s="25">
        <v>0</v>
      </c>
      <c r="AA11" s="27"/>
      <c r="AD11" s="9">
        <v>0</v>
      </c>
      <c r="AE11" s="9">
        <v>0</v>
      </c>
      <c r="AL11" s="224"/>
      <c r="AM11" s="224"/>
    </row>
    <row r="12" spans="1:39" ht="14.65" customHeight="1" x14ac:dyDescent="0.15">
      <c r="A12" s="7" t="s">
        <v>15</v>
      </c>
      <c r="B12" s="7" t="s">
        <v>124</v>
      </c>
      <c r="D12" s="24"/>
      <c r="E12" s="19"/>
      <c r="F12" s="19"/>
      <c r="G12" s="19"/>
      <c r="H12" s="19" t="s">
        <v>16</v>
      </c>
      <c r="I12" s="19"/>
      <c r="J12" s="19"/>
      <c r="K12" s="18"/>
      <c r="L12" s="18"/>
      <c r="M12" s="18"/>
      <c r="N12" s="18"/>
      <c r="O12" s="18"/>
      <c r="P12" s="25">
        <v>0</v>
      </c>
      <c r="Q12" s="26"/>
      <c r="R12" s="19"/>
      <c r="S12" s="19"/>
      <c r="T12" s="19" t="s">
        <v>45</v>
      </c>
      <c r="U12" s="19"/>
      <c r="V12" s="19"/>
      <c r="W12" s="19"/>
      <c r="X12" s="19"/>
      <c r="Y12" s="18"/>
      <c r="Z12" s="25">
        <v>1846535094</v>
      </c>
      <c r="AA12" s="27"/>
      <c r="AD12" s="9">
        <v>0</v>
      </c>
      <c r="AE12" s="9">
        <v>1846535094</v>
      </c>
      <c r="AL12" s="224"/>
      <c r="AM12" s="224"/>
    </row>
    <row r="13" spans="1:39" ht="14.65" customHeight="1" x14ac:dyDescent="0.15">
      <c r="A13" s="7" t="s">
        <v>17</v>
      </c>
      <c r="B13" s="7" t="s">
        <v>125</v>
      </c>
      <c r="D13" s="24"/>
      <c r="E13" s="19"/>
      <c r="F13" s="19"/>
      <c r="G13" s="19"/>
      <c r="H13" s="19" t="s">
        <v>18</v>
      </c>
      <c r="I13" s="19"/>
      <c r="J13" s="19"/>
      <c r="K13" s="18"/>
      <c r="L13" s="18"/>
      <c r="M13" s="18"/>
      <c r="N13" s="18"/>
      <c r="O13" s="18"/>
      <c r="P13" s="25">
        <v>0</v>
      </c>
      <c r="Q13" s="26"/>
      <c r="R13" s="19"/>
      <c r="S13" s="19" t="s">
        <v>126</v>
      </c>
      <c r="T13" s="19"/>
      <c r="U13" s="19"/>
      <c r="V13" s="19"/>
      <c r="W13" s="19"/>
      <c r="X13" s="19"/>
      <c r="Y13" s="18"/>
      <c r="Z13" s="25">
        <v>4847245960</v>
      </c>
      <c r="AA13" s="27"/>
      <c r="AD13" s="9">
        <v>0</v>
      </c>
      <c r="AE13" s="9">
        <f>IF(COUNTIF(AE14:AE21,"-")=COUNTA(AE14:AE21),"-",SUM(AE14:AE21))</f>
        <v>4847245960</v>
      </c>
      <c r="AL13" s="224"/>
      <c r="AM13" s="224"/>
    </row>
    <row r="14" spans="1:39" ht="14.65" customHeight="1" x14ac:dyDescent="0.15">
      <c r="A14" s="7" t="s">
        <v>19</v>
      </c>
      <c r="B14" s="7" t="s">
        <v>127</v>
      </c>
      <c r="D14" s="24"/>
      <c r="E14" s="19"/>
      <c r="F14" s="19"/>
      <c r="G14" s="19"/>
      <c r="H14" s="19" t="s">
        <v>20</v>
      </c>
      <c r="I14" s="19"/>
      <c r="J14" s="19"/>
      <c r="K14" s="18"/>
      <c r="L14" s="18"/>
      <c r="M14" s="18"/>
      <c r="N14" s="18"/>
      <c r="O14" s="18"/>
      <c r="P14" s="25">
        <v>57759186390</v>
      </c>
      <c r="Q14" s="26"/>
      <c r="R14" s="19"/>
      <c r="S14" s="19"/>
      <c r="T14" s="19" t="s">
        <v>364</v>
      </c>
      <c r="U14" s="19"/>
      <c r="V14" s="19"/>
      <c r="W14" s="19"/>
      <c r="X14" s="19"/>
      <c r="Y14" s="18"/>
      <c r="Z14" s="25">
        <v>3417063737</v>
      </c>
      <c r="AA14" s="27"/>
      <c r="AD14" s="9">
        <v>57759186390</v>
      </c>
      <c r="AE14" s="9">
        <v>3417063737</v>
      </c>
      <c r="AL14" s="224"/>
      <c r="AM14" s="224"/>
    </row>
    <row r="15" spans="1:39" ht="14.65" customHeight="1" x14ac:dyDescent="0.15">
      <c r="A15" s="7" t="s">
        <v>21</v>
      </c>
      <c r="B15" s="7" t="s">
        <v>128</v>
      </c>
      <c r="D15" s="24"/>
      <c r="E15" s="19"/>
      <c r="F15" s="19"/>
      <c r="G15" s="19"/>
      <c r="H15" s="19" t="s">
        <v>22</v>
      </c>
      <c r="I15" s="19"/>
      <c r="J15" s="19"/>
      <c r="K15" s="18"/>
      <c r="L15" s="18"/>
      <c r="M15" s="18"/>
      <c r="N15" s="18"/>
      <c r="O15" s="18"/>
      <c r="P15" s="25">
        <v>-30477766632</v>
      </c>
      <c r="Q15" s="26"/>
      <c r="R15" s="19"/>
      <c r="S15" s="19"/>
      <c r="T15" s="19" t="s">
        <v>129</v>
      </c>
      <c r="U15" s="19"/>
      <c r="V15" s="19"/>
      <c r="W15" s="19"/>
      <c r="X15" s="19"/>
      <c r="Y15" s="18"/>
      <c r="Z15" s="25">
        <v>370138230</v>
      </c>
      <c r="AA15" s="27"/>
      <c r="AD15" s="9">
        <v>-30477766632</v>
      </c>
      <c r="AE15" s="9">
        <v>370138230</v>
      </c>
      <c r="AL15" s="224"/>
      <c r="AM15" s="224"/>
    </row>
    <row r="16" spans="1:39" ht="14.65" customHeight="1" x14ac:dyDescent="0.15">
      <c r="A16" s="7" t="s">
        <v>335</v>
      </c>
      <c r="B16" s="7" t="s">
        <v>130</v>
      </c>
      <c r="D16" s="24"/>
      <c r="E16" s="19"/>
      <c r="F16" s="19"/>
      <c r="G16" s="19"/>
      <c r="H16" s="19" t="s">
        <v>23</v>
      </c>
      <c r="I16" s="19"/>
      <c r="J16" s="19"/>
      <c r="K16" s="18"/>
      <c r="L16" s="18"/>
      <c r="M16" s="18"/>
      <c r="N16" s="18"/>
      <c r="O16" s="18"/>
      <c r="P16" s="25">
        <v>0</v>
      </c>
      <c r="Q16" s="26"/>
      <c r="R16" s="19"/>
      <c r="S16" s="19"/>
      <c r="T16" s="19" t="s">
        <v>131</v>
      </c>
      <c r="U16" s="19"/>
      <c r="V16" s="19"/>
      <c r="W16" s="19"/>
      <c r="X16" s="19"/>
      <c r="Y16" s="18"/>
      <c r="Z16" s="25">
        <v>0</v>
      </c>
      <c r="AA16" s="27"/>
      <c r="AD16" s="9">
        <v>0</v>
      </c>
      <c r="AE16" s="9">
        <v>0</v>
      </c>
      <c r="AL16" s="224"/>
      <c r="AM16" s="224"/>
    </row>
    <row r="17" spans="1:39" ht="14.65" customHeight="1" x14ac:dyDescent="0.15">
      <c r="A17" s="7" t="s">
        <v>24</v>
      </c>
      <c r="B17" s="7" t="s">
        <v>132</v>
      </c>
      <c r="D17" s="24"/>
      <c r="E17" s="19"/>
      <c r="F17" s="19"/>
      <c r="G17" s="19"/>
      <c r="H17" s="19" t="s">
        <v>25</v>
      </c>
      <c r="I17" s="19"/>
      <c r="J17" s="19"/>
      <c r="K17" s="18"/>
      <c r="L17" s="18"/>
      <c r="M17" s="18"/>
      <c r="N17" s="18"/>
      <c r="O17" s="18"/>
      <c r="P17" s="25">
        <v>563597443</v>
      </c>
      <c r="Q17" s="26"/>
      <c r="R17" s="18"/>
      <c r="S17" s="19"/>
      <c r="T17" s="19" t="s">
        <v>133</v>
      </c>
      <c r="U17" s="19"/>
      <c r="V17" s="19"/>
      <c r="W17" s="19"/>
      <c r="X17" s="19"/>
      <c r="Y17" s="18"/>
      <c r="Z17" s="25">
        <v>0</v>
      </c>
      <c r="AA17" s="27"/>
      <c r="AD17" s="9">
        <v>563597443</v>
      </c>
      <c r="AE17" s="9">
        <v>0</v>
      </c>
      <c r="AL17" s="224"/>
      <c r="AM17" s="224"/>
    </row>
    <row r="18" spans="1:39" ht="14.65" customHeight="1" x14ac:dyDescent="0.15">
      <c r="A18" s="7" t="s">
        <v>26</v>
      </c>
      <c r="B18" s="7" t="s">
        <v>134</v>
      </c>
      <c r="D18" s="24"/>
      <c r="E18" s="19"/>
      <c r="F18" s="19"/>
      <c r="G18" s="19"/>
      <c r="H18" s="19" t="s">
        <v>27</v>
      </c>
      <c r="I18" s="19"/>
      <c r="J18" s="19"/>
      <c r="K18" s="18"/>
      <c r="L18" s="18"/>
      <c r="M18" s="18"/>
      <c r="N18" s="18"/>
      <c r="O18" s="18"/>
      <c r="P18" s="25">
        <v>-340968627</v>
      </c>
      <c r="Q18" s="26"/>
      <c r="R18" s="18"/>
      <c r="S18" s="19"/>
      <c r="T18" s="19" t="s">
        <v>135</v>
      </c>
      <c r="U18" s="19"/>
      <c r="V18" s="19"/>
      <c r="W18" s="19"/>
      <c r="X18" s="19"/>
      <c r="Y18" s="18"/>
      <c r="Z18" s="25">
        <v>551635</v>
      </c>
      <c r="AA18" s="27"/>
      <c r="AD18" s="9">
        <v>-340968627</v>
      </c>
      <c r="AE18" s="9">
        <v>551635</v>
      </c>
      <c r="AL18" s="224"/>
      <c r="AM18" s="224"/>
    </row>
    <row r="19" spans="1:39" ht="14.65" customHeight="1" x14ac:dyDescent="0.15">
      <c r="A19" s="7" t="s">
        <v>336</v>
      </c>
      <c r="B19" s="7" t="s">
        <v>136</v>
      </c>
      <c r="D19" s="24"/>
      <c r="E19" s="19"/>
      <c r="F19" s="19"/>
      <c r="G19" s="19"/>
      <c r="H19" s="19" t="s">
        <v>28</v>
      </c>
      <c r="I19" s="19"/>
      <c r="J19" s="19"/>
      <c r="K19" s="18"/>
      <c r="L19" s="18"/>
      <c r="M19" s="18"/>
      <c r="N19" s="18"/>
      <c r="O19" s="18"/>
      <c r="P19" s="25">
        <v>0</v>
      </c>
      <c r="Q19" s="26"/>
      <c r="R19" s="19"/>
      <c r="S19" s="19"/>
      <c r="T19" s="19" t="s">
        <v>137</v>
      </c>
      <c r="U19" s="19"/>
      <c r="V19" s="19"/>
      <c r="W19" s="19"/>
      <c r="X19" s="19"/>
      <c r="Y19" s="18"/>
      <c r="Z19" s="25">
        <v>603834990</v>
      </c>
      <c r="AA19" s="27"/>
      <c r="AD19" s="9">
        <v>0</v>
      </c>
      <c r="AE19" s="9">
        <v>603834990</v>
      </c>
      <c r="AL19" s="224"/>
      <c r="AM19" s="224"/>
    </row>
    <row r="20" spans="1:39" ht="14.65" customHeight="1" x14ac:dyDescent="0.15">
      <c r="A20" s="7" t="s">
        <v>29</v>
      </c>
      <c r="B20" s="7" t="s">
        <v>138</v>
      </c>
      <c r="D20" s="24"/>
      <c r="E20" s="19"/>
      <c r="F20" s="19"/>
      <c r="G20" s="19"/>
      <c r="H20" s="19" t="s">
        <v>30</v>
      </c>
      <c r="I20" s="28"/>
      <c r="J20" s="28"/>
      <c r="K20" s="29"/>
      <c r="L20" s="29"/>
      <c r="M20" s="29"/>
      <c r="N20" s="29"/>
      <c r="O20" s="29"/>
      <c r="P20" s="25">
        <v>1170301</v>
      </c>
      <c r="Q20" s="26"/>
      <c r="R20" s="19"/>
      <c r="S20" s="19"/>
      <c r="T20" s="19" t="s">
        <v>139</v>
      </c>
      <c r="U20" s="19"/>
      <c r="V20" s="19"/>
      <c r="W20" s="19"/>
      <c r="X20" s="19"/>
      <c r="Y20" s="18"/>
      <c r="Z20" s="25">
        <v>438947893</v>
      </c>
      <c r="AA20" s="27"/>
      <c r="AD20" s="9">
        <v>1170301</v>
      </c>
      <c r="AE20" s="9">
        <v>438947893</v>
      </c>
      <c r="AL20" s="224"/>
      <c r="AM20" s="224"/>
    </row>
    <row r="21" spans="1:39" ht="14.65" customHeight="1" x14ac:dyDescent="0.15">
      <c r="A21" s="7" t="s">
        <v>31</v>
      </c>
      <c r="B21" s="7" t="s">
        <v>140</v>
      </c>
      <c r="D21" s="24"/>
      <c r="E21" s="19"/>
      <c r="F21" s="19"/>
      <c r="G21" s="19"/>
      <c r="H21" s="19" t="s">
        <v>32</v>
      </c>
      <c r="I21" s="28"/>
      <c r="J21" s="28"/>
      <c r="K21" s="29"/>
      <c r="L21" s="29"/>
      <c r="M21" s="29"/>
      <c r="N21" s="29"/>
      <c r="O21" s="29"/>
      <c r="P21" s="25">
        <v>-292575</v>
      </c>
      <c r="Q21" s="26"/>
      <c r="R21" s="19"/>
      <c r="S21" s="19"/>
      <c r="T21" s="19" t="s">
        <v>45</v>
      </c>
      <c r="U21" s="19"/>
      <c r="V21" s="19"/>
      <c r="W21" s="19"/>
      <c r="X21" s="19"/>
      <c r="Y21" s="18"/>
      <c r="Z21" s="25">
        <v>16709475</v>
      </c>
      <c r="AA21" s="27"/>
      <c r="AD21" s="9">
        <v>-292575</v>
      </c>
      <c r="AE21" s="9">
        <v>16709475</v>
      </c>
      <c r="AL21" s="224"/>
      <c r="AM21" s="224"/>
    </row>
    <row r="22" spans="1:39" ht="14.65" customHeight="1" x14ac:dyDescent="0.15">
      <c r="A22" s="7" t="s">
        <v>337</v>
      </c>
      <c r="B22" s="7" t="s">
        <v>113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29"/>
      <c r="P22" s="25">
        <v>0</v>
      </c>
      <c r="Q22" s="26"/>
      <c r="R22" s="232" t="s">
        <v>114</v>
      </c>
      <c r="S22" s="233"/>
      <c r="T22" s="233"/>
      <c r="U22" s="233"/>
      <c r="V22" s="233"/>
      <c r="W22" s="233"/>
      <c r="X22" s="233"/>
      <c r="Y22" s="233"/>
      <c r="Z22" s="30">
        <v>40164834577</v>
      </c>
      <c r="AA22" s="31"/>
      <c r="AD22" s="9">
        <v>0</v>
      </c>
      <c r="AE22" s="9">
        <f>IF(AND(AE7="-",AE13="-"),"-",SUM(AE7,AE13))</f>
        <v>40164834577</v>
      </c>
      <c r="AL22" s="224"/>
      <c r="AM22" s="224"/>
    </row>
    <row r="23" spans="1:39" ht="14.65" customHeight="1" x14ac:dyDescent="0.15">
      <c r="A23" s="7" t="s">
        <v>34</v>
      </c>
      <c r="D23" s="24"/>
      <c r="E23" s="19"/>
      <c r="F23" s="19"/>
      <c r="G23" s="19"/>
      <c r="H23" s="19" t="s">
        <v>35</v>
      </c>
      <c r="I23" s="28"/>
      <c r="J23" s="28"/>
      <c r="K23" s="29"/>
      <c r="L23" s="29"/>
      <c r="M23" s="29"/>
      <c r="N23" s="29"/>
      <c r="O23" s="29"/>
      <c r="P23" s="25">
        <v>0</v>
      </c>
      <c r="Q23" s="26"/>
      <c r="R23" s="19" t="s">
        <v>338</v>
      </c>
      <c r="S23" s="32"/>
      <c r="T23" s="32"/>
      <c r="U23" s="32"/>
      <c r="V23" s="32"/>
      <c r="W23" s="32"/>
      <c r="X23" s="32"/>
      <c r="Y23" s="32"/>
      <c r="Z23" s="33"/>
      <c r="AA23" s="34"/>
      <c r="AD23" s="9">
        <v>0</v>
      </c>
      <c r="AL23" s="224"/>
      <c r="AM23" s="224"/>
    </row>
    <row r="24" spans="1:39" ht="14.65" customHeight="1" x14ac:dyDescent="0.15">
      <c r="A24" s="7" t="s">
        <v>36</v>
      </c>
      <c r="B24" s="7" t="s">
        <v>143</v>
      </c>
      <c r="D24" s="24"/>
      <c r="E24" s="19"/>
      <c r="F24" s="19"/>
      <c r="G24" s="19"/>
      <c r="H24" s="19" t="s">
        <v>37</v>
      </c>
      <c r="I24" s="28"/>
      <c r="J24" s="28"/>
      <c r="K24" s="29"/>
      <c r="L24" s="29"/>
      <c r="M24" s="29"/>
      <c r="N24" s="29"/>
      <c r="O24" s="29"/>
      <c r="P24" s="25">
        <v>0</v>
      </c>
      <c r="Q24" s="26"/>
      <c r="R24" s="19"/>
      <c r="S24" s="19" t="s">
        <v>144</v>
      </c>
      <c r="T24" s="19"/>
      <c r="U24" s="19"/>
      <c r="V24" s="19"/>
      <c r="W24" s="19"/>
      <c r="X24" s="19"/>
      <c r="Y24" s="18"/>
      <c r="Z24" s="25">
        <v>138506926883</v>
      </c>
      <c r="AA24" s="27"/>
      <c r="AD24" s="9">
        <v>0</v>
      </c>
      <c r="AE24" s="9">
        <v>138506926883</v>
      </c>
      <c r="AL24" s="224"/>
      <c r="AM24" s="224"/>
    </row>
    <row r="25" spans="1:39" ht="14.65" customHeight="1" x14ac:dyDescent="0.15">
      <c r="A25" s="7" t="s">
        <v>339</v>
      </c>
      <c r="B25" s="7" t="s">
        <v>145</v>
      </c>
      <c r="D25" s="24"/>
      <c r="E25" s="19"/>
      <c r="F25" s="19"/>
      <c r="G25" s="19"/>
      <c r="H25" s="19" t="s">
        <v>38</v>
      </c>
      <c r="I25" s="28"/>
      <c r="J25" s="28"/>
      <c r="K25" s="29"/>
      <c r="L25" s="29"/>
      <c r="M25" s="29"/>
      <c r="N25" s="29"/>
      <c r="O25" s="29"/>
      <c r="P25" s="25">
        <v>0</v>
      </c>
      <c r="Q25" s="26"/>
      <c r="R25" s="19"/>
      <c r="S25" s="18" t="s">
        <v>146</v>
      </c>
      <c r="T25" s="19"/>
      <c r="U25" s="19"/>
      <c r="V25" s="19"/>
      <c r="W25" s="19"/>
      <c r="X25" s="19"/>
      <c r="Y25" s="18"/>
      <c r="Z25" s="25">
        <v>-31231608221</v>
      </c>
      <c r="AA25" s="27"/>
      <c r="AD25" s="9">
        <v>0</v>
      </c>
      <c r="AE25" s="9">
        <v>-31231608221</v>
      </c>
      <c r="AL25" s="224"/>
      <c r="AM25" s="224"/>
    </row>
    <row r="26" spans="1:39" ht="14.65" customHeight="1" x14ac:dyDescent="0.15">
      <c r="A26" s="7" t="s">
        <v>39</v>
      </c>
      <c r="B26" s="7" t="s">
        <v>147</v>
      </c>
      <c r="D26" s="24"/>
      <c r="E26" s="19"/>
      <c r="F26" s="19"/>
      <c r="G26" s="19"/>
      <c r="H26" s="19" t="s">
        <v>40</v>
      </c>
      <c r="I26" s="28"/>
      <c r="J26" s="28"/>
      <c r="K26" s="29"/>
      <c r="L26" s="29"/>
      <c r="M26" s="29"/>
      <c r="N26" s="29"/>
      <c r="O26" s="29"/>
      <c r="P26" s="25">
        <v>0</v>
      </c>
      <c r="Q26" s="26"/>
      <c r="R26" s="19"/>
      <c r="S26" s="19" t="s">
        <v>148</v>
      </c>
      <c r="T26" s="19"/>
      <c r="U26" s="19"/>
      <c r="V26" s="19"/>
      <c r="W26" s="19"/>
      <c r="X26" s="19"/>
      <c r="Y26" s="18"/>
      <c r="Z26" s="25">
        <v>-2140303</v>
      </c>
      <c r="AA26" s="27"/>
      <c r="AD26" s="9">
        <v>0</v>
      </c>
      <c r="AE26" s="9">
        <v>-2140303</v>
      </c>
      <c r="AL26" s="224"/>
      <c r="AM26" s="224"/>
    </row>
    <row r="27" spans="1:39" ht="14.65" customHeight="1" x14ac:dyDescent="0.15">
      <c r="A27" s="7" t="s">
        <v>41</v>
      </c>
      <c r="D27" s="24"/>
      <c r="E27" s="19"/>
      <c r="F27" s="19"/>
      <c r="G27" s="19"/>
      <c r="H27" s="19" t="s">
        <v>42</v>
      </c>
      <c r="I27" s="28"/>
      <c r="J27" s="28"/>
      <c r="K27" s="29"/>
      <c r="L27" s="29"/>
      <c r="M27" s="29"/>
      <c r="N27" s="29"/>
      <c r="O27" s="29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5"/>
      <c r="AD27" s="9">
        <v>0</v>
      </c>
      <c r="AL27" s="224"/>
      <c r="AM27" s="224"/>
    </row>
    <row r="28" spans="1:39" ht="14.65" customHeight="1" x14ac:dyDescent="0.15">
      <c r="A28" s="7" t="s">
        <v>340</v>
      </c>
      <c r="D28" s="24"/>
      <c r="E28" s="19"/>
      <c r="F28" s="19"/>
      <c r="G28" s="19"/>
      <c r="H28" s="19" t="s">
        <v>43</v>
      </c>
      <c r="I28" s="28"/>
      <c r="J28" s="28"/>
      <c r="K28" s="29"/>
      <c r="L28" s="29"/>
      <c r="M28" s="29"/>
      <c r="N28" s="29"/>
      <c r="O28" s="29"/>
      <c r="P28" s="25">
        <v>0</v>
      </c>
      <c r="Q28" s="26"/>
      <c r="R28" s="24"/>
      <c r="S28" s="19"/>
      <c r="T28" s="19"/>
      <c r="U28" s="19"/>
      <c r="V28" s="19"/>
      <c r="W28" s="19"/>
      <c r="X28" s="19"/>
      <c r="Y28" s="18"/>
      <c r="Z28" s="25"/>
      <c r="AA28" s="35"/>
      <c r="AD28" s="9">
        <v>0</v>
      </c>
      <c r="AL28" s="224"/>
      <c r="AM28" s="224"/>
    </row>
    <row r="29" spans="1:39" ht="14.65" customHeight="1" x14ac:dyDescent="0.15">
      <c r="A29" s="7" t="s">
        <v>44</v>
      </c>
      <c r="D29" s="24"/>
      <c r="E29" s="19"/>
      <c r="F29" s="19"/>
      <c r="G29" s="19"/>
      <c r="H29" s="19" t="s">
        <v>45</v>
      </c>
      <c r="I29" s="19"/>
      <c r="J29" s="19"/>
      <c r="K29" s="18"/>
      <c r="L29" s="18"/>
      <c r="M29" s="18"/>
      <c r="N29" s="18"/>
      <c r="O29" s="18"/>
      <c r="P29" s="25">
        <v>0</v>
      </c>
      <c r="Q29" s="26"/>
      <c r="R29" s="234"/>
      <c r="S29" s="235"/>
      <c r="T29" s="235"/>
      <c r="U29" s="235"/>
      <c r="V29" s="235"/>
      <c r="W29" s="235"/>
      <c r="X29" s="235"/>
      <c r="Y29" s="235"/>
      <c r="Z29" s="25"/>
      <c r="AA29" s="27"/>
      <c r="AD29" s="9">
        <v>0</v>
      </c>
      <c r="AL29" s="224"/>
      <c r="AM29" s="224"/>
    </row>
    <row r="30" spans="1:39" ht="14.65" customHeight="1" x14ac:dyDescent="0.15">
      <c r="A30" s="7" t="s">
        <v>46</v>
      </c>
      <c r="D30" s="24"/>
      <c r="E30" s="19"/>
      <c r="F30" s="19"/>
      <c r="G30" s="19"/>
      <c r="H30" s="19" t="s">
        <v>47</v>
      </c>
      <c r="I30" s="19"/>
      <c r="J30" s="19"/>
      <c r="K30" s="18"/>
      <c r="L30" s="18"/>
      <c r="M30" s="18"/>
      <c r="N30" s="18"/>
      <c r="O30" s="18"/>
      <c r="P30" s="25">
        <v>0</v>
      </c>
      <c r="Q30" s="26"/>
      <c r="R30" s="24"/>
      <c r="S30" s="32"/>
      <c r="T30" s="32"/>
      <c r="U30" s="32"/>
      <c r="V30" s="32"/>
      <c r="W30" s="32"/>
      <c r="X30" s="32"/>
      <c r="Y30" s="32"/>
      <c r="Z30" s="33"/>
      <c r="AA30" s="36"/>
      <c r="AD30" s="9">
        <v>0</v>
      </c>
      <c r="AL30" s="224"/>
      <c r="AM30" s="224"/>
    </row>
    <row r="31" spans="1:39" ht="14.65" customHeight="1" x14ac:dyDescent="0.15">
      <c r="A31" s="7" t="s">
        <v>341</v>
      </c>
      <c r="D31" s="24"/>
      <c r="E31" s="19"/>
      <c r="F31" s="19"/>
      <c r="G31" s="19"/>
      <c r="H31" s="19" t="s">
        <v>48</v>
      </c>
      <c r="I31" s="19"/>
      <c r="J31" s="19"/>
      <c r="K31" s="18"/>
      <c r="L31" s="18"/>
      <c r="M31" s="18"/>
      <c r="N31" s="18"/>
      <c r="O31" s="18"/>
      <c r="P31" s="25">
        <v>0</v>
      </c>
      <c r="Q31" s="26"/>
      <c r="R31" s="19"/>
      <c r="S31" s="32"/>
      <c r="T31" s="32"/>
      <c r="U31" s="32"/>
      <c r="V31" s="32"/>
      <c r="W31" s="32"/>
      <c r="X31" s="32"/>
      <c r="Y31" s="32"/>
      <c r="Z31" s="33"/>
      <c r="AA31" s="36"/>
      <c r="AD31" s="9">
        <v>0</v>
      </c>
      <c r="AL31" s="224"/>
      <c r="AM31" s="224"/>
    </row>
    <row r="32" spans="1:39" ht="14.65" customHeight="1" x14ac:dyDescent="0.15">
      <c r="A32" s="7" t="s">
        <v>49</v>
      </c>
      <c r="D32" s="24"/>
      <c r="E32" s="19"/>
      <c r="F32" s="19"/>
      <c r="G32" s="19"/>
      <c r="H32" s="19" t="s">
        <v>50</v>
      </c>
      <c r="I32" s="19"/>
      <c r="J32" s="19"/>
      <c r="K32" s="18"/>
      <c r="L32" s="18"/>
      <c r="M32" s="18"/>
      <c r="N32" s="18"/>
      <c r="O32" s="18"/>
      <c r="P32" s="25">
        <v>1033939062</v>
      </c>
      <c r="Q32" s="26"/>
      <c r="R32" s="19"/>
      <c r="S32" s="19"/>
      <c r="T32" s="19"/>
      <c r="U32" s="19"/>
      <c r="V32" s="19"/>
      <c r="W32" s="19"/>
      <c r="X32" s="19"/>
      <c r="Y32" s="18"/>
      <c r="Z32" s="25"/>
      <c r="AA32" s="35"/>
      <c r="AD32" s="9">
        <v>1033939062</v>
      </c>
      <c r="AL32" s="224"/>
      <c r="AM32" s="224"/>
    </row>
    <row r="33" spans="1:39" ht="14.65" customHeight="1" x14ac:dyDescent="0.15">
      <c r="A33" s="7" t="s">
        <v>51</v>
      </c>
      <c r="D33" s="24"/>
      <c r="E33" s="19"/>
      <c r="F33" s="19"/>
      <c r="G33" s="19" t="s">
        <v>52</v>
      </c>
      <c r="H33" s="19"/>
      <c r="I33" s="19"/>
      <c r="J33" s="19"/>
      <c r="K33" s="18"/>
      <c r="L33" s="18"/>
      <c r="M33" s="18"/>
      <c r="N33" s="18"/>
      <c r="O33" s="18"/>
      <c r="P33" s="25">
        <v>51799087062</v>
      </c>
      <c r="Q33" s="26"/>
      <c r="R33" s="19"/>
      <c r="S33" s="18"/>
      <c r="T33" s="19"/>
      <c r="U33" s="19"/>
      <c r="V33" s="19"/>
      <c r="W33" s="19"/>
      <c r="X33" s="19"/>
      <c r="Y33" s="18"/>
      <c r="Z33" s="25"/>
      <c r="AA33" s="35"/>
      <c r="AD33" s="9">
        <f>IF(COUNTIF(AD34:AD45,"-")=COUNTA(AD34:AD45),"-",SUM(AD34:AD45))</f>
        <v>51799087062</v>
      </c>
      <c r="AL33" s="224"/>
      <c r="AM33" s="224"/>
    </row>
    <row r="34" spans="1:39" ht="14.65" customHeight="1" x14ac:dyDescent="0.15">
      <c r="A34" s="7" t="s">
        <v>53</v>
      </c>
      <c r="D34" s="24"/>
      <c r="E34" s="19"/>
      <c r="F34" s="19"/>
      <c r="G34" s="19"/>
      <c r="H34" s="19" t="s">
        <v>11</v>
      </c>
      <c r="I34" s="19"/>
      <c r="J34" s="19"/>
      <c r="K34" s="18"/>
      <c r="L34" s="18"/>
      <c r="M34" s="18"/>
      <c r="N34" s="18"/>
      <c r="O34" s="18"/>
      <c r="P34" s="25">
        <v>39025764463</v>
      </c>
      <c r="Q34" s="26"/>
      <c r="R34" s="17"/>
      <c r="S34" s="18"/>
      <c r="T34" s="18"/>
      <c r="U34" s="18"/>
      <c r="V34" s="18"/>
      <c r="W34" s="18"/>
      <c r="X34" s="18"/>
      <c r="Y34" s="37"/>
      <c r="Z34" s="25"/>
      <c r="AA34" s="35"/>
      <c r="AD34" s="9">
        <v>39025764463</v>
      </c>
      <c r="AL34" s="224"/>
      <c r="AM34" s="224"/>
    </row>
    <row r="35" spans="1:39" ht="14.65" customHeight="1" x14ac:dyDescent="0.15">
      <c r="A35" s="7" t="s">
        <v>54</v>
      </c>
      <c r="D35" s="24"/>
      <c r="E35" s="19"/>
      <c r="F35" s="19"/>
      <c r="G35" s="19"/>
      <c r="H35" s="19" t="s">
        <v>14</v>
      </c>
      <c r="I35" s="19"/>
      <c r="J35" s="19"/>
      <c r="K35" s="18"/>
      <c r="L35" s="18"/>
      <c r="M35" s="18"/>
      <c r="N35" s="18"/>
      <c r="O35" s="18"/>
      <c r="P35" s="25">
        <v>0</v>
      </c>
      <c r="Q35" s="26"/>
      <c r="R35" s="18"/>
      <c r="S35" s="18"/>
      <c r="T35" s="18"/>
      <c r="U35" s="18"/>
      <c r="V35" s="18"/>
      <c r="W35" s="18"/>
      <c r="X35" s="18"/>
      <c r="Y35" s="18"/>
      <c r="Z35" s="25"/>
      <c r="AA35" s="35"/>
      <c r="AD35" s="9">
        <v>0</v>
      </c>
      <c r="AL35" s="224"/>
      <c r="AM35" s="224"/>
    </row>
    <row r="36" spans="1:39" ht="14.65" customHeight="1" x14ac:dyDescent="0.15">
      <c r="A36" s="7" t="s">
        <v>55</v>
      </c>
      <c r="D36" s="24"/>
      <c r="E36" s="19"/>
      <c r="F36" s="19"/>
      <c r="G36" s="19"/>
      <c r="H36" s="19" t="s">
        <v>20</v>
      </c>
      <c r="I36" s="19"/>
      <c r="J36" s="19"/>
      <c r="K36" s="18"/>
      <c r="L36" s="18"/>
      <c r="M36" s="18"/>
      <c r="N36" s="18"/>
      <c r="O36" s="18"/>
      <c r="P36" s="25">
        <v>2355961887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v>2355961887</v>
      </c>
      <c r="AL36" s="224"/>
      <c r="AM36" s="224"/>
    </row>
    <row r="37" spans="1:39" ht="14.65" customHeight="1" x14ac:dyDescent="0.15">
      <c r="A37" s="7" t="s">
        <v>56</v>
      </c>
      <c r="D37" s="24"/>
      <c r="E37" s="19"/>
      <c r="F37" s="19"/>
      <c r="G37" s="19"/>
      <c r="H37" s="19" t="s">
        <v>22</v>
      </c>
      <c r="I37" s="19"/>
      <c r="J37" s="19"/>
      <c r="K37" s="18"/>
      <c r="L37" s="18"/>
      <c r="M37" s="18"/>
      <c r="N37" s="18"/>
      <c r="O37" s="18"/>
      <c r="P37" s="25">
        <v>-976751114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-976751114</v>
      </c>
      <c r="AL37" s="224"/>
      <c r="AM37" s="224"/>
    </row>
    <row r="38" spans="1:39" ht="14.65" customHeight="1" x14ac:dyDescent="0.15">
      <c r="A38" s="7" t="s">
        <v>57</v>
      </c>
      <c r="D38" s="24"/>
      <c r="E38" s="19"/>
      <c r="F38" s="19"/>
      <c r="G38" s="19"/>
      <c r="H38" s="19" t="s">
        <v>23</v>
      </c>
      <c r="I38" s="19"/>
      <c r="J38" s="19"/>
      <c r="K38" s="18"/>
      <c r="L38" s="18"/>
      <c r="M38" s="18"/>
      <c r="N38" s="18"/>
      <c r="O38" s="18"/>
      <c r="P38" s="25">
        <v>0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>
        <v>0</v>
      </c>
      <c r="AL38" s="224"/>
      <c r="AM38" s="224"/>
    </row>
    <row r="39" spans="1:39" ht="14.65" customHeight="1" x14ac:dyDescent="0.15">
      <c r="A39" s="7" t="s">
        <v>58</v>
      </c>
      <c r="D39" s="24"/>
      <c r="E39" s="19"/>
      <c r="F39" s="19"/>
      <c r="G39" s="19"/>
      <c r="H39" s="19" t="s">
        <v>25</v>
      </c>
      <c r="I39" s="19"/>
      <c r="J39" s="19"/>
      <c r="K39" s="18"/>
      <c r="L39" s="18"/>
      <c r="M39" s="18"/>
      <c r="N39" s="18"/>
      <c r="O39" s="18"/>
      <c r="P39" s="25">
        <v>52219924268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v>52219924268</v>
      </c>
      <c r="AL39" s="224"/>
      <c r="AM39" s="224"/>
    </row>
    <row r="40" spans="1:39" ht="14.65" customHeight="1" x14ac:dyDescent="0.15">
      <c r="A40" s="7" t="s">
        <v>59</v>
      </c>
      <c r="D40" s="24"/>
      <c r="E40" s="19"/>
      <c r="F40" s="19"/>
      <c r="G40" s="19"/>
      <c r="H40" s="19" t="s">
        <v>27</v>
      </c>
      <c r="I40" s="19"/>
      <c r="J40" s="19"/>
      <c r="K40" s="18"/>
      <c r="L40" s="18"/>
      <c r="M40" s="18"/>
      <c r="N40" s="18"/>
      <c r="O40" s="18"/>
      <c r="P40" s="25">
        <v>-41151085441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v>-41151085441</v>
      </c>
      <c r="AL40" s="224"/>
      <c r="AM40" s="224"/>
    </row>
    <row r="41" spans="1:39" ht="14.65" customHeight="1" x14ac:dyDescent="0.15">
      <c r="A41" s="7" t="s">
        <v>60</v>
      </c>
      <c r="D41" s="24"/>
      <c r="E41" s="19"/>
      <c r="F41" s="19"/>
      <c r="G41" s="19"/>
      <c r="H41" s="19" t="s">
        <v>28</v>
      </c>
      <c r="I41" s="19"/>
      <c r="J41" s="19"/>
      <c r="K41" s="18"/>
      <c r="L41" s="18"/>
      <c r="M41" s="18"/>
      <c r="N41" s="18"/>
      <c r="O41" s="18"/>
      <c r="P41" s="25">
        <v>0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0</v>
      </c>
      <c r="AL41" s="224"/>
      <c r="AM41" s="224"/>
    </row>
    <row r="42" spans="1:39" ht="14.65" customHeight="1" x14ac:dyDescent="0.15">
      <c r="A42" s="7" t="s">
        <v>61</v>
      </c>
      <c r="D42" s="24"/>
      <c r="E42" s="19"/>
      <c r="F42" s="19"/>
      <c r="G42" s="19"/>
      <c r="H42" s="19" t="s">
        <v>45</v>
      </c>
      <c r="I42" s="19"/>
      <c r="J42" s="19"/>
      <c r="K42" s="18"/>
      <c r="L42" s="18"/>
      <c r="M42" s="18"/>
      <c r="N42" s="18"/>
      <c r="O42" s="18"/>
      <c r="P42" s="25">
        <v>0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0</v>
      </c>
      <c r="AL42" s="224"/>
      <c r="AM42" s="224"/>
    </row>
    <row r="43" spans="1:39" ht="14.65" customHeight="1" x14ac:dyDescent="0.15">
      <c r="A43" s="7" t="s">
        <v>62</v>
      </c>
      <c r="D43" s="24"/>
      <c r="E43" s="19"/>
      <c r="F43" s="19"/>
      <c r="G43" s="19"/>
      <c r="H43" s="19" t="s">
        <v>47</v>
      </c>
      <c r="I43" s="19"/>
      <c r="J43" s="19"/>
      <c r="K43" s="18"/>
      <c r="L43" s="18"/>
      <c r="M43" s="18"/>
      <c r="N43" s="18"/>
      <c r="O43" s="18"/>
      <c r="P43" s="25">
        <v>0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v>0</v>
      </c>
      <c r="AL43" s="224"/>
      <c r="AM43" s="224"/>
    </row>
    <row r="44" spans="1:39" ht="14.65" customHeight="1" x14ac:dyDescent="0.15">
      <c r="A44" s="7" t="s">
        <v>63</v>
      </c>
      <c r="D44" s="24"/>
      <c r="E44" s="19"/>
      <c r="F44" s="19"/>
      <c r="G44" s="19"/>
      <c r="H44" s="19" t="s">
        <v>48</v>
      </c>
      <c r="I44" s="19"/>
      <c r="J44" s="19"/>
      <c r="K44" s="18"/>
      <c r="L44" s="18"/>
      <c r="M44" s="18"/>
      <c r="N44" s="18"/>
      <c r="O44" s="18"/>
      <c r="P44" s="25">
        <v>0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0</v>
      </c>
      <c r="AL44" s="224"/>
      <c r="AM44" s="224"/>
    </row>
    <row r="45" spans="1:39" ht="14.65" customHeight="1" x14ac:dyDescent="0.15">
      <c r="A45" s="7" t="s">
        <v>64</v>
      </c>
      <c r="D45" s="24"/>
      <c r="E45" s="19"/>
      <c r="F45" s="19"/>
      <c r="G45" s="19"/>
      <c r="H45" s="19" t="s">
        <v>50</v>
      </c>
      <c r="I45" s="19"/>
      <c r="J45" s="19"/>
      <c r="K45" s="18"/>
      <c r="L45" s="18"/>
      <c r="M45" s="18"/>
      <c r="N45" s="18"/>
      <c r="O45" s="18"/>
      <c r="P45" s="25">
        <v>325272999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325272999</v>
      </c>
      <c r="AL45" s="224"/>
      <c r="AM45" s="224"/>
    </row>
    <row r="46" spans="1:39" ht="14.65" customHeight="1" x14ac:dyDescent="0.15">
      <c r="A46" s="7" t="s">
        <v>65</v>
      </c>
      <c r="D46" s="24"/>
      <c r="E46" s="19"/>
      <c r="F46" s="19"/>
      <c r="G46" s="19" t="s">
        <v>66</v>
      </c>
      <c r="H46" s="28"/>
      <c r="I46" s="28"/>
      <c r="J46" s="28"/>
      <c r="K46" s="29"/>
      <c r="L46" s="29"/>
      <c r="M46" s="29"/>
      <c r="N46" s="29"/>
      <c r="O46" s="29"/>
      <c r="P46" s="25">
        <v>5806637759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v>5806637759</v>
      </c>
      <c r="AL46" s="224"/>
      <c r="AM46" s="224"/>
    </row>
    <row r="47" spans="1:39" ht="14.65" customHeight="1" x14ac:dyDescent="0.15">
      <c r="A47" s="7" t="s">
        <v>67</v>
      </c>
      <c r="D47" s="24"/>
      <c r="E47" s="19"/>
      <c r="F47" s="19"/>
      <c r="G47" s="19" t="s">
        <v>68</v>
      </c>
      <c r="H47" s="28"/>
      <c r="I47" s="28"/>
      <c r="J47" s="28"/>
      <c r="K47" s="29"/>
      <c r="L47" s="29"/>
      <c r="M47" s="29"/>
      <c r="N47" s="29"/>
      <c r="O47" s="29"/>
      <c r="P47" s="25">
        <v>-3612997683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v>-3612997683</v>
      </c>
      <c r="AL47" s="224"/>
      <c r="AM47" s="224"/>
    </row>
    <row r="48" spans="1:39" ht="14.65" customHeight="1" x14ac:dyDescent="0.15">
      <c r="A48" s="7">
        <v>1305000</v>
      </c>
      <c r="D48" s="24"/>
      <c r="E48" s="19"/>
      <c r="F48" s="19"/>
      <c r="G48" s="19" t="s">
        <v>69</v>
      </c>
      <c r="H48" s="28"/>
      <c r="I48" s="28"/>
      <c r="J48" s="28"/>
      <c r="K48" s="29"/>
      <c r="L48" s="29"/>
      <c r="M48" s="29"/>
      <c r="N48" s="29"/>
      <c r="O48" s="29"/>
      <c r="P48" s="25">
        <v>0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0</v>
      </c>
      <c r="AL48" s="224"/>
      <c r="AM48" s="224"/>
    </row>
    <row r="49" spans="1:39" ht="14.65" customHeight="1" x14ac:dyDescent="0.15">
      <c r="A49" s="7" t="s">
        <v>70</v>
      </c>
      <c r="D49" s="24"/>
      <c r="E49" s="19"/>
      <c r="F49" s="19" t="s">
        <v>71</v>
      </c>
      <c r="G49" s="19"/>
      <c r="H49" s="28"/>
      <c r="I49" s="28"/>
      <c r="J49" s="28"/>
      <c r="K49" s="29"/>
      <c r="L49" s="29"/>
      <c r="M49" s="29"/>
      <c r="N49" s="29"/>
      <c r="O49" s="29"/>
      <c r="P49" s="25">
        <v>24173673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f>IF(COUNTIF(AD50:AD51,"-")=COUNTA(AD50:AD51),"-",SUM(AD50:AD51))</f>
        <v>24173673</v>
      </c>
      <c r="AL49" s="224"/>
      <c r="AM49" s="224"/>
    </row>
    <row r="50" spans="1:39" ht="14.65" customHeight="1" x14ac:dyDescent="0.15">
      <c r="A50" s="7" t="s">
        <v>72</v>
      </c>
      <c r="D50" s="24"/>
      <c r="E50" s="19"/>
      <c r="F50" s="19"/>
      <c r="G50" s="19" t="s">
        <v>73</v>
      </c>
      <c r="H50" s="19"/>
      <c r="I50" s="19"/>
      <c r="J50" s="19"/>
      <c r="K50" s="18"/>
      <c r="L50" s="18"/>
      <c r="M50" s="18"/>
      <c r="N50" s="18"/>
      <c r="O50" s="18"/>
      <c r="P50" s="25">
        <v>22355039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22355039</v>
      </c>
      <c r="AL50" s="224"/>
      <c r="AM50" s="224"/>
    </row>
    <row r="51" spans="1:39" ht="14.65" customHeight="1" x14ac:dyDescent="0.15">
      <c r="A51" s="7" t="s">
        <v>74</v>
      </c>
      <c r="D51" s="24"/>
      <c r="E51" s="19"/>
      <c r="F51" s="19"/>
      <c r="G51" s="19" t="s">
        <v>45</v>
      </c>
      <c r="H51" s="19"/>
      <c r="I51" s="19"/>
      <c r="J51" s="19"/>
      <c r="K51" s="18"/>
      <c r="L51" s="18"/>
      <c r="M51" s="18"/>
      <c r="N51" s="18"/>
      <c r="O51" s="18"/>
      <c r="P51" s="25">
        <v>1818634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v>1818634</v>
      </c>
      <c r="AL51" s="224"/>
      <c r="AM51" s="224"/>
    </row>
    <row r="52" spans="1:39" ht="14.65" customHeight="1" x14ac:dyDescent="0.15">
      <c r="A52" s="7" t="s">
        <v>75</v>
      </c>
      <c r="D52" s="24"/>
      <c r="E52" s="19"/>
      <c r="F52" s="19" t="s">
        <v>76</v>
      </c>
      <c r="G52" s="19"/>
      <c r="H52" s="19"/>
      <c r="I52" s="19"/>
      <c r="J52" s="19"/>
      <c r="K52" s="19"/>
      <c r="L52" s="18"/>
      <c r="M52" s="18"/>
      <c r="N52" s="18"/>
      <c r="O52" s="18"/>
      <c r="P52" s="25">
        <v>10340091372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f>IF(COUNTIF(AD53:AD63,"-")=COUNTA(AD53:AD63),"-",SUM(AD53,AD57:AD59,AD62:AD63))</f>
        <v>10340091372</v>
      </c>
      <c r="AL52" s="224"/>
      <c r="AM52" s="224"/>
    </row>
    <row r="53" spans="1:39" ht="14.65" customHeight="1" x14ac:dyDescent="0.15">
      <c r="A53" s="7" t="s">
        <v>77</v>
      </c>
      <c r="D53" s="24"/>
      <c r="E53" s="19"/>
      <c r="F53" s="19"/>
      <c r="G53" s="19" t="s">
        <v>78</v>
      </c>
      <c r="H53" s="19"/>
      <c r="I53" s="19"/>
      <c r="J53" s="19"/>
      <c r="K53" s="19"/>
      <c r="L53" s="18"/>
      <c r="M53" s="18"/>
      <c r="N53" s="18"/>
      <c r="O53" s="18"/>
      <c r="P53" s="25">
        <v>11262000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f>IF(COUNTIF(AD54:AD56,"-")=COUNTA(AD54:AD56),"-",SUM(AD54:AD56))</f>
        <v>11262000</v>
      </c>
      <c r="AL53" s="224"/>
      <c r="AM53" s="224"/>
    </row>
    <row r="54" spans="1:39" ht="14.65" customHeight="1" x14ac:dyDescent="0.15">
      <c r="A54" s="7" t="s">
        <v>79</v>
      </c>
      <c r="D54" s="24"/>
      <c r="E54" s="19"/>
      <c r="F54" s="19"/>
      <c r="G54" s="19"/>
      <c r="H54" s="19" t="s">
        <v>80</v>
      </c>
      <c r="I54" s="19"/>
      <c r="J54" s="19"/>
      <c r="K54" s="19"/>
      <c r="L54" s="18"/>
      <c r="M54" s="18"/>
      <c r="N54" s="18"/>
      <c r="O54" s="18"/>
      <c r="P54" s="25">
        <v>0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0</v>
      </c>
      <c r="AL54" s="224"/>
      <c r="AM54" s="224"/>
    </row>
    <row r="55" spans="1:39" ht="14.65" customHeight="1" x14ac:dyDescent="0.15">
      <c r="A55" s="7" t="s">
        <v>81</v>
      </c>
      <c r="D55" s="24"/>
      <c r="E55" s="19"/>
      <c r="F55" s="19"/>
      <c r="G55" s="19"/>
      <c r="H55" s="19" t="s">
        <v>82</v>
      </c>
      <c r="I55" s="19"/>
      <c r="J55" s="19"/>
      <c r="K55" s="19"/>
      <c r="L55" s="18"/>
      <c r="M55" s="18"/>
      <c r="N55" s="18"/>
      <c r="O55" s="18"/>
      <c r="P55" s="25">
        <v>11262000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v>11262000</v>
      </c>
      <c r="AL55" s="224"/>
      <c r="AM55" s="224"/>
    </row>
    <row r="56" spans="1:39" ht="14.65" customHeight="1" x14ac:dyDescent="0.15">
      <c r="A56" s="7" t="s">
        <v>83</v>
      </c>
      <c r="D56" s="24"/>
      <c r="E56" s="19"/>
      <c r="F56" s="19"/>
      <c r="G56" s="19"/>
      <c r="H56" s="19" t="s">
        <v>45</v>
      </c>
      <c r="I56" s="19"/>
      <c r="J56" s="19"/>
      <c r="K56" s="19"/>
      <c r="L56" s="18"/>
      <c r="M56" s="18"/>
      <c r="N56" s="18"/>
      <c r="O56" s="18"/>
      <c r="P56" s="25">
        <v>0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v>0</v>
      </c>
      <c r="AL56" s="224"/>
      <c r="AM56" s="224"/>
    </row>
    <row r="57" spans="1:39" ht="14.65" customHeight="1" x14ac:dyDescent="0.15">
      <c r="A57" s="7" t="s">
        <v>84</v>
      </c>
      <c r="D57" s="24"/>
      <c r="E57" s="19"/>
      <c r="F57" s="19"/>
      <c r="G57" s="19" t="s">
        <v>85</v>
      </c>
      <c r="H57" s="19"/>
      <c r="I57" s="19"/>
      <c r="J57" s="19"/>
      <c r="K57" s="18"/>
      <c r="L57" s="18"/>
      <c r="M57" s="18"/>
      <c r="N57" s="18"/>
      <c r="O57" s="18"/>
      <c r="P57" s="25">
        <v>1069948601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1069948601</v>
      </c>
      <c r="AL57" s="224"/>
      <c r="AM57" s="224"/>
    </row>
    <row r="58" spans="1:39" ht="14.65" customHeight="1" x14ac:dyDescent="0.15">
      <c r="A58" s="7" t="s">
        <v>86</v>
      </c>
      <c r="D58" s="24"/>
      <c r="E58" s="19"/>
      <c r="F58" s="19"/>
      <c r="G58" s="19" t="s">
        <v>87</v>
      </c>
      <c r="H58" s="19"/>
      <c r="I58" s="19"/>
      <c r="J58" s="19"/>
      <c r="K58" s="18"/>
      <c r="L58" s="18"/>
      <c r="M58" s="18"/>
      <c r="N58" s="18"/>
      <c r="O58" s="18"/>
      <c r="P58" s="25">
        <v>42904200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42904200</v>
      </c>
      <c r="AL58" s="224"/>
      <c r="AM58" s="224"/>
    </row>
    <row r="59" spans="1:39" ht="14.65" customHeight="1" x14ac:dyDescent="0.15">
      <c r="A59" s="7" t="s">
        <v>88</v>
      </c>
      <c r="D59" s="24"/>
      <c r="E59" s="19"/>
      <c r="F59" s="19"/>
      <c r="G59" s="19" t="s">
        <v>89</v>
      </c>
      <c r="H59" s="19"/>
      <c r="I59" s="19"/>
      <c r="J59" s="19"/>
      <c r="K59" s="18"/>
      <c r="L59" s="18"/>
      <c r="M59" s="18"/>
      <c r="N59" s="18"/>
      <c r="O59" s="18"/>
      <c r="P59" s="25">
        <v>9345620611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f>IF(COUNTIF(AD60:AD61,"-")=COUNTA(AD60:AD61),"-",SUM(AD60:AD61))</f>
        <v>9345620611</v>
      </c>
      <c r="AL59" s="224"/>
      <c r="AM59" s="224"/>
    </row>
    <row r="60" spans="1:39" ht="14.65" customHeight="1" x14ac:dyDescent="0.15">
      <c r="A60" s="7" t="s">
        <v>90</v>
      </c>
      <c r="D60" s="24"/>
      <c r="E60" s="19"/>
      <c r="F60" s="19"/>
      <c r="G60" s="19"/>
      <c r="H60" s="19" t="s">
        <v>91</v>
      </c>
      <c r="I60" s="19"/>
      <c r="J60" s="19"/>
      <c r="K60" s="18"/>
      <c r="L60" s="18"/>
      <c r="M60" s="18"/>
      <c r="N60" s="18"/>
      <c r="O60" s="18"/>
      <c r="P60" s="25">
        <v>0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0</v>
      </c>
      <c r="AL60" s="224"/>
      <c r="AM60" s="224"/>
    </row>
    <row r="61" spans="1:39" ht="14.65" customHeight="1" x14ac:dyDescent="0.15">
      <c r="A61" s="7" t="s">
        <v>92</v>
      </c>
      <c r="D61" s="24"/>
      <c r="E61" s="18"/>
      <c r="F61" s="19"/>
      <c r="G61" s="19"/>
      <c r="H61" s="19" t="s">
        <v>45</v>
      </c>
      <c r="I61" s="19"/>
      <c r="J61" s="19"/>
      <c r="K61" s="18"/>
      <c r="L61" s="18"/>
      <c r="M61" s="18"/>
      <c r="N61" s="18"/>
      <c r="O61" s="18"/>
      <c r="P61" s="25">
        <v>9345620611</v>
      </c>
      <c r="Q61" s="26"/>
      <c r="R61" s="38"/>
      <c r="S61" s="38"/>
      <c r="T61" s="38"/>
      <c r="U61" s="38"/>
      <c r="V61" s="38"/>
      <c r="W61" s="38"/>
      <c r="X61" s="38"/>
      <c r="Y61" s="38"/>
      <c r="Z61" s="21"/>
      <c r="AA61" s="39"/>
      <c r="AD61" s="9">
        <v>9345620611</v>
      </c>
      <c r="AL61" s="224"/>
      <c r="AM61" s="224"/>
    </row>
    <row r="62" spans="1:39" ht="14.65" customHeight="1" x14ac:dyDescent="0.15">
      <c r="A62" s="7" t="s">
        <v>93</v>
      </c>
      <c r="D62" s="24"/>
      <c r="E62" s="18"/>
      <c r="F62" s="19"/>
      <c r="G62" s="19" t="s">
        <v>45</v>
      </c>
      <c r="H62" s="19"/>
      <c r="I62" s="19"/>
      <c r="J62" s="19"/>
      <c r="K62" s="18"/>
      <c r="L62" s="18"/>
      <c r="M62" s="18"/>
      <c r="N62" s="18"/>
      <c r="O62" s="18"/>
      <c r="P62" s="25">
        <v>0</v>
      </c>
      <c r="Q62" s="26"/>
      <c r="R62" s="38"/>
      <c r="S62" s="38"/>
      <c r="T62" s="38"/>
      <c r="U62" s="38"/>
      <c r="V62" s="38"/>
      <c r="W62" s="38"/>
      <c r="X62" s="38"/>
      <c r="Y62" s="38"/>
      <c r="Z62" s="21"/>
      <c r="AA62" s="39"/>
      <c r="AD62" s="9">
        <v>0</v>
      </c>
      <c r="AL62" s="224"/>
      <c r="AM62" s="224"/>
    </row>
    <row r="63" spans="1:39" ht="14.65" customHeight="1" x14ac:dyDescent="0.15">
      <c r="A63" s="7" t="s">
        <v>94</v>
      </c>
      <c r="D63" s="24"/>
      <c r="E63" s="18"/>
      <c r="F63" s="19"/>
      <c r="G63" s="19" t="s">
        <v>95</v>
      </c>
      <c r="H63" s="19"/>
      <c r="I63" s="19"/>
      <c r="J63" s="19"/>
      <c r="K63" s="18"/>
      <c r="L63" s="18"/>
      <c r="M63" s="18"/>
      <c r="N63" s="18"/>
      <c r="O63" s="18"/>
      <c r="P63" s="25">
        <v>-129644040</v>
      </c>
      <c r="Q63" s="26"/>
      <c r="R63" s="38"/>
      <c r="S63" s="38"/>
      <c r="T63" s="38"/>
      <c r="U63" s="38"/>
      <c r="V63" s="38"/>
      <c r="W63" s="38"/>
      <c r="X63" s="38"/>
      <c r="Y63" s="38"/>
      <c r="Z63" s="21"/>
      <c r="AA63" s="39"/>
      <c r="AD63" s="9">
        <v>-129644040</v>
      </c>
      <c r="AL63" s="224"/>
      <c r="AM63" s="224"/>
    </row>
    <row r="64" spans="1:39" ht="14.65" customHeight="1" x14ac:dyDescent="0.15">
      <c r="A64" s="7" t="s">
        <v>96</v>
      </c>
      <c r="D64" s="24"/>
      <c r="E64" s="18" t="s">
        <v>97</v>
      </c>
      <c r="F64" s="19"/>
      <c r="G64" s="20"/>
      <c r="H64" s="20"/>
      <c r="I64" s="20"/>
      <c r="J64" s="18"/>
      <c r="K64" s="18"/>
      <c r="L64" s="18"/>
      <c r="M64" s="18"/>
      <c r="N64" s="18"/>
      <c r="O64" s="18"/>
      <c r="P64" s="25">
        <v>7533941185</v>
      </c>
      <c r="Q64" s="26"/>
      <c r="R64" s="38"/>
      <c r="S64" s="38"/>
      <c r="T64" s="38"/>
      <c r="U64" s="38"/>
      <c r="V64" s="38"/>
      <c r="W64" s="38"/>
      <c r="X64" s="38"/>
      <c r="Y64" s="38"/>
      <c r="Z64" s="21"/>
      <c r="AA64" s="39"/>
      <c r="AD64" s="9">
        <f>IF(COUNTIF(AD65:AD73,"-")=COUNTA(AD65:AD73),"-",SUM(AD65:AD68,AD71:AD73))</f>
        <v>7533941185</v>
      </c>
      <c r="AL64" s="224"/>
      <c r="AM64" s="224"/>
    </row>
    <row r="65" spans="1:39" ht="14.65" customHeight="1" x14ac:dyDescent="0.15">
      <c r="A65" s="7" t="s">
        <v>98</v>
      </c>
      <c r="D65" s="24"/>
      <c r="E65" s="18"/>
      <c r="F65" s="19" t="s">
        <v>99</v>
      </c>
      <c r="G65" s="20"/>
      <c r="H65" s="20"/>
      <c r="I65" s="20"/>
      <c r="J65" s="18"/>
      <c r="K65" s="18"/>
      <c r="L65" s="18"/>
      <c r="M65" s="18"/>
      <c r="N65" s="18"/>
      <c r="O65" s="18"/>
      <c r="P65" s="25">
        <v>4081975291</v>
      </c>
      <c r="Q65" s="26"/>
      <c r="R65" s="38"/>
      <c r="S65" s="38"/>
      <c r="T65" s="38"/>
      <c r="U65" s="38"/>
      <c r="V65" s="38"/>
      <c r="W65" s="38"/>
      <c r="X65" s="38"/>
      <c r="Y65" s="38"/>
      <c r="Z65" s="21"/>
      <c r="AA65" s="39"/>
      <c r="AD65" s="9">
        <v>4081975291</v>
      </c>
      <c r="AL65" s="224"/>
      <c r="AM65" s="224"/>
    </row>
    <row r="66" spans="1:39" ht="14.65" customHeight="1" x14ac:dyDescent="0.15">
      <c r="A66" s="7" t="s">
        <v>100</v>
      </c>
      <c r="D66" s="24"/>
      <c r="E66" s="18"/>
      <c r="F66" s="19" t="s">
        <v>101</v>
      </c>
      <c r="G66" s="19"/>
      <c r="H66" s="28"/>
      <c r="I66" s="19"/>
      <c r="J66" s="19"/>
      <c r="K66" s="18"/>
      <c r="L66" s="18"/>
      <c r="M66" s="18"/>
      <c r="N66" s="18"/>
      <c r="O66" s="18"/>
      <c r="P66" s="25">
        <v>824871792</v>
      </c>
      <c r="Q66" s="26"/>
      <c r="R66" s="38"/>
      <c r="S66" s="38"/>
      <c r="T66" s="38"/>
      <c r="U66" s="38"/>
      <c r="V66" s="38"/>
      <c r="W66" s="38"/>
      <c r="X66" s="38"/>
      <c r="Y66" s="38"/>
      <c r="Z66" s="21"/>
      <c r="AA66" s="39"/>
      <c r="AD66" s="9">
        <v>824871792</v>
      </c>
      <c r="AL66" s="224"/>
      <c r="AM66" s="224"/>
    </row>
    <row r="67" spans="1:39" ht="14.65" customHeight="1" x14ac:dyDescent="0.15">
      <c r="A67" s="7">
        <v>1500000</v>
      </c>
      <c r="D67" s="24"/>
      <c r="E67" s="18"/>
      <c r="F67" s="19" t="s">
        <v>102</v>
      </c>
      <c r="G67" s="19"/>
      <c r="H67" s="19"/>
      <c r="I67" s="19"/>
      <c r="J67" s="19"/>
      <c r="K67" s="18"/>
      <c r="L67" s="18"/>
      <c r="M67" s="18"/>
      <c r="N67" s="18"/>
      <c r="O67" s="18"/>
      <c r="P67" s="25">
        <v>14449800</v>
      </c>
      <c r="Q67" s="26"/>
      <c r="R67" s="38"/>
      <c r="S67" s="38"/>
      <c r="T67" s="38"/>
      <c r="U67" s="38"/>
      <c r="V67" s="38"/>
      <c r="W67" s="38"/>
      <c r="X67" s="38"/>
      <c r="Y67" s="38"/>
      <c r="Z67" s="21"/>
      <c r="AA67" s="39"/>
      <c r="AD67" s="9">
        <v>14449800</v>
      </c>
      <c r="AL67" s="224"/>
      <c r="AM67" s="224"/>
    </row>
    <row r="68" spans="1:39" ht="14.65" customHeight="1" x14ac:dyDescent="0.15">
      <c r="A68" s="7" t="s">
        <v>103</v>
      </c>
      <c r="D68" s="24"/>
      <c r="E68" s="19"/>
      <c r="F68" s="19" t="s">
        <v>89</v>
      </c>
      <c r="G68" s="19"/>
      <c r="H68" s="28"/>
      <c r="I68" s="19"/>
      <c r="J68" s="19"/>
      <c r="K68" s="18"/>
      <c r="L68" s="18"/>
      <c r="M68" s="18"/>
      <c r="N68" s="18"/>
      <c r="O68" s="18"/>
      <c r="P68" s="25">
        <v>2541981622</v>
      </c>
      <c r="Q68" s="26"/>
      <c r="R68" s="38"/>
      <c r="S68" s="38"/>
      <c r="T68" s="38"/>
      <c r="U68" s="38"/>
      <c r="V68" s="38"/>
      <c r="W68" s="38"/>
      <c r="X68" s="38"/>
      <c r="Y68" s="38"/>
      <c r="Z68" s="21"/>
      <c r="AA68" s="39"/>
      <c r="AD68" s="9">
        <f>IF(COUNTIF(AD69:AD70,"-")=COUNTA(AD69:AD70),"-",SUM(AD69:AD70))</f>
        <v>2541981622</v>
      </c>
      <c r="AL68" s="224"/>
      <c r="AM68" s="224"/>
    </row>
    <row r="69" spans="1:39" ht="14.65" customHeight="1" x14ac:dyDescent="0.15">
      <c r="A69" s="7" t="s">
        <v>104</v>
      </c>
      <c r="D69" s="24"/>
      <c r="E69" s="19"/>
      <c r="F69" s="19"/>
      <c r="G69" s="19" t="s">
        <v>105</v>
      </c>
      <c r="H69" s="19"/>
      <c r="I69" s="19"/>
      <c r="J69" s="19"/>
      <c r="K69" s="18"/>
      <c r="L69" s="18"/>
      <c r="M69" s="18"/>
      <c r="N69" s="18"/>
      <c r="O69" s="18"/>
      <c r="P69" s="25">
        <v>2541981622</v>
      </c>
      <c r="Q69" s="26"/>
      <c r="R69" s="38"/>
      <c r="S69" s="38"/>
      <c r="T69" s="38"/>
      <c r="U69" s="38"/>
      <c r="V69" s="38"/>
      <c r="W69" s="38"/>
      <c r="X69" s="38"/>
      <c r="Y69" s="38"/>
      <c r="Z69" s="21"/>
      <c r="AA69" s="39"/>
      <c r="AD69" s="9">
        <v>2541981622</v>
      </c>
      <c r="AL69" s="224"/>
      <c r="AM69" s="224"/>
    </row>
    <row r="70" spans="1:39" ht="14.65" customHeight="1" x14ac:dyDescent="0.15">
      <c r="A70" s="7" t="s">
        <v>106</v>
      </c>
      <c r="D70" s="24"/>
      <c r="E70" s="19"/>
      <c r="F70" s="19"/>
      <c r="G70" s="19" t="s">
        <v>91</v>
      </c>
      <c r="H70" s="19"/>
      <c r="I70" s="19"/>
      <c r="J70" s="19"/>
      <c r="K70" s="18"/>
      <c r="L70" s="18"/>
      <c r="M70" s="18"/>
      <c r="N70" s="18"/>
      <c r="O70" s="18"/>
      <c r="P70" s="25">
        <v>0</v>
      </c>
      <c r="Q70" s="26"/>
      <c r="R70" s="38"/>
      <c r="S70" s="38"/>
      <c r="T70" s="38"/>
      <c r="U70" s="38"/>
      <c r="V70" s="38"/>
      <c r="W70" s="38"/>
      <c r="X70" s="38"/>
      <c r="Y70" s="38"/>
      <c r="Z70" s="21"/>
      <c r="AA70" s="39"/>
      <c r="AD70" s="9">
        <v>0</v>
      </c>
      <c r="AL70" s="224"/>
      <c r="AM70" s="224"/>
    </row>
    <row r="71" spans="1:39" ht="14.65" customHeight="1" x14ac:dyDescent="0.15">
      <c r="A71" s="7" t="s">
        <v>107</v>
      </c>
      <c r="D71" s="24"/>
      <c r="E71" s="19"/>
      <c r="F71" s="19" t="s">
        <v>108</v>
      </c>
      <c r="G71" s="19"/>
      <c r="H71" s="19"/>
      <c r="I71" s="19"/>
      <c r="J71" s="19"/>
      <c r="K71" s="18"/>
      <c r="L71" s="18"/>
      <c r="M71" s="18"/>
      <c r="N71" s="18"/>
      <c r="O71" s="18"/>
      <c r="P71" s="25">
        <v>6729295</v>
      </c>
      <c r="Q71" s="26"/>
      <c r="R71" s="38"/>
      <c r="S71" s="38"/>
      <c r="T71" s="38"/>
      <c r="U71" s="38"/>
      <c r="V71" s="38"/>
      <c r="W71" s="38"/>
      <c r="X71" s="38"/>
      <c r="Y71" s="38"/>
      <c r="Z71" s="21"/>
      <c r="AA71" s="39"/>
      <c r="AD71" s="9">
        <v>6729295</v>
      </c>
      <c r="AL71" s="224"/>
      <c r="AM71" s="224"/>
    </row>
    <row r="72" spans="1:39" ht="14.65" customHeight="1" x14ac:dyDescent="0.15">
      <c r="A72" s="7" t="s">
        <v>109</v>
      </c>
      <c r="D72" s="24"/>
      <c r="E72" s="19"/>
      <c r="F72" s="19" t="s">
        <v>45</v>
      </c>
      <c r="G72" s="19"/>
      <c r="H72" s="28"/>
      <c r="I72" s="19"/>
      <c r="J72" s="19"/>
      <c r="K72" s="18"/>
      <c r="L72" s="18"/>
      <c r="M72" s="18"/>
      <c r="N72" s="18"/>
      <c r="O72" s="18"/>
      <c r="P72" s="25">
        <v>142441627</v>
      </c>
      <c r="Q72" s="26"/>
      <c r="R72" s="38"/>
      <c r="S72" s="38"/>
      <c r="T72" s="38"/>
      <c r="U72" s="38"/>
      <c r="V72" s="38"/>
      <c r="W72" s="38"/>
      <c r="X72" s="38"/>
      <c r="Y72" s="38"/>
      <c r="Z72" s="21"/>
      <c r="AA72" s="39"/>
      <c r="AD72" s="9">
        <v>142441627</v>
      </c>
      <c r="AL72" s="224"/>
      <c r="AM72" s="224"/>
    </row>
    <row r="73" spans="1:39" ht="14.65" customHeight="1" x14ac:dyDescent="0.15">
      <c r="A73" s="7" t="s">
        <v>110</v>
      </c>
      <c r="D73" s="24"/>
      <c r="E73" s="19"/>
      <c r="F73" s="38" t="s">
        <v>95</v>
      </c>
      <c r="G73" s="19"/>
      <c r="H73" s="19"/>
      <c r="I73" s="19"/>
      <c r="J73" s="19"/>
      <c r="K73" s="18"/>
      <c r="L73" s="18"/>
      <c r="M73" s="18"/>
      <c r="N73" s="18"/>
      <c r="O73" s="18"/>
      <c r="P73" s="25">
        <v>-78508242</v>
      </c>
      <c r="Q73" s="26"/>
      <c r="R73" s="236"/>
      <c r="S73" s="237"/>
      <c r="T73" s="237"/>
      <c r="U73" s="237"/>
      <c r="V73" s="237"/>
      <c r="W73" s="237"/>
      <c r="X73" s="237"/>
      <c r="Y73" s="238"/>
      <c r="Z73" s="40"/>
      <c r="AA73" s="41"/>
      <c r="AD73" s="9">
        <v>-78508242</v>
      </c>
      <c r="AL73" s="224"/>
      <c r="AM73" s="224"/>
    </row>
    <row r="74" spans="1:39" ht="16.5" customHeight="1" thickBot="1" x14ac:dyDescent="0.2">
      <c r="A74" s="7">
        <v>1565000</v>
      </c>
      <c r="B74" s="7" t="s">
        <v>141</v>
      </c>
      <c r="D74" s="24"/>
      <c r="E74" s="19" t="s">
        <v>111</v>
      </c>
      <c r="F74" s="19"/>
      <c r="G74" s="19"/>
      <c r="H74" s="19"/>
      <c r="I74" s="19"/>
      <c r="J74" s="19"/>
      <c r="K74" s="18"/>
      <c r="L74" s="18"/>
      <c r="M74" s="18"/>
      <c r="N74" s="18"/>
      <c r="O74" s="18"/>
      <c r="P74" s="25">
        <v>0</v>
      </c>
      <c r="Q74" s="26"/>
      <c r="R74" s="239" t="s">
        <v>142</v>
      </c>
      <c r="S74" s="240"/>
      <c r="T74" s="240"/>
      <c r="U74" s="240"/>
      <c r="V74" s="240"/>
      <c r="W74" s="240"/>
      <c r="X74" s="240"/>
      <c r="Y74" s="241"/>
      <c r="Z74" s="42">
        <v>107273178359</v>
      </c>
      <c r="AA74" s="43"/>
      <c r="AD74" s="9">
        <v>0</v>
      </c>
      <c r="AE74" s="9">
        <f>IF(AND(AE24="-",AE25="-",AE26="-"),"-",SUM(AE24,AE25,AE26))</f>
        <v>107273178359</v>
      </c>
      <c r="AL74" s="224"/>
      <c r="AM74" s="224"/>
    </row>
    <row r="75" spans="1:39" ht="14.65" customHeight="1" thickBot="1" x14ac:dyDescent="0.2">
      <c r="A75" s="7" t="s">
        <v>2</v>
      </c>
      <c r="B75" s="7" t="s">
        <v>112</v>
      </c>
      <c r="D75" s="242" t="s">
        <v>3</v>
      </c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4"/>
      <c r="P75" s="44">
        <v>147417887918</v>
      </c>
      <c r="Q75" s="45"/>
      <c r="R75" s="227" t="s">
        <v>342</v>
      </c>
      <c r="S75" s="228"/>
      <c r="T75" s="228"/>
      <c r="U75" s="228"/>
      <c r="V75" s="228"/>
      <c r="W75" s="228"/>
      <c r="X75" s="228"/>
      <c r="Y75" s="245"/>
      <c r="Z75" s="44">
        <v>147438012936</v>
      </c>
      <c r="AA75" s="46"/>
      <c r="AD75" s="9">
        <f>IF(AND(AD7="-",AD64="-",AD74="-"),"-",SUM(AD7,AD64,AD74))</f>
        <v>147417887918</v>
      </c>
      <c r="AE75" s="9">
        <f>IF(AND(AE22="-",AE74="-"),"-",SUM(AE22,AE74))</f>
        <v>147438012936</v>
      </c>
      <c r="AL75" s="224"/>
      <c r="AM75" s="224"/>
    </row>
    <row r="76" spans="1:39" ht="9.75" customHeight="1" x14ac:dyDescent="0.15"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Z76" s="18"/>
      <c r="AA76" s="18"/>
    </row>
    <row r="77" spans="1:39" ht="14.65" customHeight="1" x14ac:dyDescent="0.15">
      <c r="D77" s="48"/>
      <c r="E77" s="49" t="s">
        <v>343</v>
      </c>
      <c r="F77" s="48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Z77" s="47"/>
      <c r="AA77" s="47"/>
    </row>
  </sheetData>
  <mergeCells count="12">
    <mergeCell ref="R22:Y22"/>
    <mergeCell ref="R29:Y29"/>
    <mergeCell ref="R73:Y73"/>
    <mergeCell ref="R74:Y74"/>
    <mergeCell ref="D75:O75"/>
    <mergeCell ref="R75:Y75"/>
    <mergeCell ref="D2:AA2"/>
    <mergeCell ref="D3:AA3"/>
    <mergeCell ref="D5:O5"/>
    <mergeCell ref="P5:Q5"/>
    <mergeCell ref="R5:Y5"/>
    <mergeCell ref="Z5:AA5"/>
  </mergeCells>
  <phoneticPr fontId="2"/>
  <pageMargins left="0.70866141732283472" right="0.70866141732283472" top="0.39370078740157477" bottom="0.39370078740157477" header="0.51181102362204722" footer="0.5118110236220472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L42"/>
  <sheetViews>
    <sheetView topLeftCell="B1" zoomScale="85" zoomScaleNormal="85" zoomScaleSheetLayoutView="100" workbookViewId="0">
      <selection activeCell="B1" sqref="B1"/>
    </sheetView>
  </sheetViews>
  <sheetFormatPr defaultRowHeight="13.5" x14ac:dyDescent="0.15"/>
  <cols>
    <col min="1" max="1" width="0" style="52" hidden="1" customWidth="1"/>
    <col min="2" max="2" width="0.625" style="6" customWidth="1"/>
    <col min="3" max="3" width="1.25" style="82" customWidth="1"/>
    <col min="4" max="12" width="2.125" style="82" customWidth="1"/>
    <col min="13" max="13" width="18.375" style="82" customWidth="1"/>
    <col min="14" max="14" width="21.625" style="82" bestFit="1" customWidth="1"/>
    <col min="15" max="15" width="2.5" style="82" customWidth="1"/>
    <col min="16" max="16" width="0.625" style="82" customWidth="1"/>
    <col min="17" max="17" width="9" style="6"/>
    <col min="18" max="18" width="0" style="6" hidden="1" customWidth="1"/>
    <col min="19" max="16384" width="9" style="6"/>
  </cols>
  <sheetData>
    <row r="1" spans="1:38" x14ac:dyDescent="0.15">
      <c r="A1" s="1"/>
      <c r="C1" s="50"/>
      <c r="D1" s="50"/>
      <c r="E1" s="50"/>
      <c r="F1" s="50"/>
      <c r="G1" s="50"/>
      <c r="H1" s="50"/>
      <c r="I1" s="50"/>
      <c r="J1" s="3"/>
      <c r="K1" s="3"/>
      <c r="L1" s="3"/>
      <c r="M1" s="3"/>
      <c r="N1" s="3"/>
      <c r="O1" s="3"/>
      <c r="P1" s="51"/>
    </row>
    <row r="2" spans="1:38" ht="24" x14ac:dyDescent="0.2">
      <c r="C2" s="246" t="s">
        <v>354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53"/>
    </row>
    <row r="3" spans="1:38" ht="17.25" x14ac:dyDescent="0.2">
      <c r="C3" s="247" t="s">
        <v>355</v>
      </c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53"/>
    </row>
    <row r="4" spans="1:38" ht="17.25" x14ac:dyDescent="0.2">
      <c r="C4" s="247" t="s">
        <v>356</v>
      </c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53"/>
    </row>
    <row r="5" spans="1:38" ht="18" thickBot="1" x14ac:dyDescent="0.25">
      <c r="C5" s="54"/>
      <c r="D5" s="53"/>
      <c r="E5" s="53"/>
      <c r="F5" s="53"/>
      <c r="G5" s="53"/>
      <c r="H5" s="53"/>
      <c r="I5" s="53"/>
      <c r="J5" s="53"/>
      <c r="K5" s="53"/>
      <c r="L5" s="53"/>
      <c r="M5" s="55"/>
      <c r="N5" s="53"/>
      <c r="O5" s="55" t="s">
        <v>0</v>
      </c>
      <c r="P5" s="53"/>
    </row>
    <row r="6" spans="1:38" ht="18" thickBot="1" x14ac:dyDescent="0.25">
      <c r="A6" s="52" t="s">
        <v>330</v>
      </c>
      <c r="C6" s="248" t="s">
        <v>1</v>
      </c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50" t="s">
        <v>332</v>
      </c>
      <c r="O6" s="251"/>
      <c r="P6" s="53"/>
    </row>
    <row r="7" spans="1:38" x14ac:dyDescent="0.15">
      <c r="A7" s="52" t="s">
        <v>151</v>
      </c>
      <c r="C7" s="56"/>
      <c r="D7" s="57" t="s">
        <v>152</v>
      </c>
      <c r="E7" s="57"/>
      <c r="F7" s="58"/>
      <c r="G7" s="57"/>
      <c r="H7" s="57"/>
      <c r="I7" s="57"/>
      <c r="J7" s="57"/>
      <c r="K7" s="58"/>
      <c r="L7" s="58"/>
      <c r="M7" s="58"/>
      <c r="N7" s="59">
        <v>68103635393</v>
      </c>
      <c r="O7" s="60"/>
      <c r="P7" s="61"/>
      <c r="AL7" s="221"/>
    </row>
    <row r="8" spans="1:38" x14ac:dyDescent="0.15">
      <c r="A8" s="52" t="s">
        <v>153</v>
      </c>
      <c r="C8" s="56"/>
      <c r="D8" s="57"/>
      <c r="E8" s="57" t="s">
        <v>154</v>
      </c>
      <c r="F8" s="57"/>
      <c r="G8" s="57"/>
      <c r="H8" s="57"/>
      <c r="I8" s="57"/>
      <c r="J8" s="57"/>
      <c r="K8" s="58"/>
      <c r="L8" s="58"/>
      <c r="M8" s="58"/>
      <c r="N8" s="59">
        <v>23707930762</v>
      </c>
      <c r="O8" s="62"/>
      <c r="P8" s="61"/>
      <c r="AL8" s="221"/>
    </row>
    <row r="9" spans="1:38" x14ac:dyDescent="0.15">
      <c r="A9" s="52" t="s">
        <v>155</v>
      </c>
      <c r="C9" s="56"/>
      <c r="D9" s="57"/>
      <c r="E9" s="57"/>
      <c r="F9" s="57" t="s">
        <v>156</v>
      </c>
      <c r="G9" s="57"/>
      <c r="H9" s="57"/>
      <c r="I9" s="57"/>
      <c r="J9" s="57"/>
      <c r="K9" s="58"/>
      <c r="L9" s="58"/>
      <c r="M9" s="58"/>
      <c r="N9" s="59">
        <v>8729543239</v>
      </c>
      <c r="O9" s="62"/>
      <c r="P9" s="61"/>
      <c r="AL9" s="221"/>
    </row>
    <row r="10" spans="1:38" x14ac:dyDescent="0.15">
      <c r="A10" s="52" t="s">
        <v>157</v>
      </c>
      <c r="C10" s="56"/>
      <c r="D10" s="57"/>
      <c r="E10" s="57"/>
      <c r="F10" s="57"/>
      <c r="G10" s="57" t="s">
        <v>158</v>
      </c>
      <c r="H10" s="57"/>
      <c r="I10" s="57"/>
      <c r="J10" s="57"/>
      <c r="K10" s="58"/>
      <c r="L10" s="58"/>
      <c r="M10" s="58"/>
      <c r="N10" s="59">
        <v>7630085755</v>
      </c>
      <c r="O10" s="62"/>
      <c r="P10" s="61"/>
      <c r="AL10" s="221"/>
    </row>
    <row r="11" spans="1:38" x14ac:dyDescent="0.15">
      <c r="A11" s="52" t="s">
        <v>159</v>
      </c>
      <c r="C11" s="56"/>
      <c r="D11" s="57"/>
      <c r="E11" s="57"/>
      <c r="F11" s="57"/>
      <c r="G11" s="57" t="s">
        <v>160</v>
      </c>
      <c r="H11" s="57"/>
      <c r="I11" s="57"/>
      <c r="J11" s="57"/>
      <c r="K11" s="58"/>
      <c r="L11" s="58"/>
      <c r="M11" s="58"/>
      <c r="N11" s="59">
        <v>118596679</v>
      </c>
      <c r="O11" s="62"/>
      <c r="P11" s="61"/>
      <c r="AL11" s="221"/>
    </row>
    <row r="12" spans="1:38" x14ac:dyDescent="0.15">
      <c r="A12" s="52" t="s">
        <v>161</v>
      </c>
      <c r="C12" s="56"/>
      <c r="D12" s="57"/>
      <c r="E12" s="57"/>
      <c r="F12" s="57"/>
      <c r="G12" s="57" t="s">
        <v>162</v>
      </c>
      <c r="H12" s="57"/>
      <c r="I12" s="57"/>
      <c r="J12" s="57"/>
      <c r="K12" s="58"/>
      <c r="L12" s="58"/>
      <c r="M12" s="58"/>
      <c r="N12" s="59">
        <v>159008</v>
      </c>
      <c r="O12" s="62"/>
      <c r="P12" s="61"/>
      <c r="AL12" s="221"/>
    </row>
    <row r="13" spans="1:38" x14ac:dyDescent="0.15">
      <c r="A13" s="52" t="s">
        <v>163</v>
      </c>
      <c r="C13" s="56"/>
      <c r="D13" s="57"/>
      <c r="E13" s="57"/>
      <c r="F13" s="57"/>
      <c r="G13" s="57" t="s">
        <v>45</v>
      </c>
      <c r="H13" s="57"/>
      <c r="I13" s="57"/>
      <c r="J13" s="57"/>
      <c r="K13" s="58"/>
      <c r="L13" s="58"/>
      <c r="M13" s="58"/>
      <c r="N13" s="59">
        <v>980701797</v>
      </c>
      <c r="O13" s="62"/>
      <c r="P13" s="61"/>
      <c r="AL13" s="221"/>
    </row>
    <row r="14" spans="1:38" x14ac:dyDescent="0.15">
      <c r="A14" s="52" t="s">
        <v>164</v>
      </c>
      <c r="C14" s="56"/>
      <c r="D14" s="57"/>
      <c r="E14" s="57"/>
      <c r="F14" s="57" t="s">
        <v>165</v>
      </c>
      <c r="G14" s="57"/>
      <c r="H14" s="57"/>
      <c r="I14" s="57"/>
      <c r="J14" s="57"/>
      <c r="K14" s="58"/>
      <c r="L14" s="58"/>
      <c r="M14" s="58"/>
      <c r="N14" s="59">
        <v>13960454290</v>
      </c>
      <c r="O14" s="62"/>
      <c r="P14" s="61"/>
      <c r="AL14" s="221"/>
    </row>
    <row r="15" spans="1:38" x14ac:dyDescent="0.15">
      <c r="A15" s="52" t="s">
        <v>166</v>
      </c>
      <c r="C15" s="56"/>
      <c r="D15" s="57"/>
      <c r="E15" s="57"/>
      <c r="F15" s="57"/>
      <c r="G15" s="57" t="s">
        <v>167</v>
      </c>
      <c r="H15" s="57"/>
      <c r="I15" s="57"/>
      <c r="J15" s="57"/>
      <c r="K15" s="58"/>
      <c r="L15" s="58"/>
      <c r="M15" s="58"/>
      <c r="N15" s="59">
        <v>11556174001</v>
      </c>
      <c r="O15" s="62"/>
      <c r="P15" s="61"/>
      <c r="AL15" s="221"/>
    </row>
    <row r="16" spans="1:38" x14ac:dyDescent="0.15">
      <c r="A16" s="52" t="s">
        <v>168</v>
      </c>
      <c r="C16" s="56"/>
      <c r="D16" s="57"/>
      <c r="E16" s="57"/>
      <c r="F16" s="57"/>
      <c r="G16" s="57" t="s">
        <v>169</v>
      </c>
      <c r="H16" s="57"/>
      <c r="I16" s="57"/>
      <c r="J16" s="57"/>
      <c r="K16" s="58"/>
      <c r="L16" s="58"/>
      <c r="M16" s="58"/>
      <c r="N16" s="59">
        <v>380769349</v>
      </c>
      <c r="O16" s="62"/>
      <c r="P16" s="61"/>
      <c r="AL16" s="221"/>
    </row>
    <row r="17" spans="1:38" x14ac:dyDescent="0.15">
      <c r="A17" s="52" t="s">
        <v>170</v>
      </c>
      <c r="C17" s="56"/>
      <c r="D17" s="57"/>
      <c r="E17" s="57"/>
      <c r="F17" s="57"/>
      <c r="G17" s="57" t="s">
        <v>171</v>
      </c>
      <c r="H17" s="57"/>
      <c r="I17" s="57"/>
      <c r="J17" s="57"/>
      <c r="K17" s="58"/>
      <c r="L17" s="58"/>
      <c r="M17" s="58"/>
      <c r="N17" s="59">
        <v>1977764155</v>
      </c>
      <c r="O17" s="62"/>
      <c r="P17" s="61"/>
      <c r="AL17" s="221"/>
    </row>
    <row r="18" spans="1:38" x14ac:dyDescent="0.15">
      <c r="A18" s="52" t="s">
        <v>172</v>
      </c>
      <c r="C18" s="56"/>
      <c r="D18" s="57"/>
      <c r="E18" s="57"/>
      <c r="F18" s="57"/>
      <c r="G18" s="57" t="s">
        <v>45</v>
      </c>
      <c r="H18" s="57"/>
      <c r="I18" s="57"/>
      <c r="J18" s="57"/>
      <c r="K18" s="58"/>
      <c r="L18" s="58"/>
      <c r="M18" s="58"/>
      <c r="N18" s="59">
        <v>45746785</v>
      </c>
      <c r="O18" s="62"/>
      <c r="P18" s="61"/>
      <c r="AL18" s="221"/>
    </row>
    <row r="19" spans="1:38" x14ac:dyDescent="0.15">
      <c r="A19" s="52" t="s">
        <v>173</v>
      </c>
      <c r="C19" s="56"/>
      <c r="D19" s="57"/>
      <c r="E19" s="57"/>
      <c r="F19" s="57" t="s">
        <v>174</v>
      </c>
      <c r="G19" s="57"/>
      <c r="H19" s="57"/>
      <c r="I19" s="57"/>
      <c r="J19" s="57"/>
      <c r="K19" s="58"/>
      <c r="L19" s="58"/>
      <c r="M19" s="58"/>
      <c r="N19" s="59">
        <v>1017933233</v>
      </c>
      <c r="O19" s="62"/>
      <c r="P19" s="61"/>
      <c r="AL19" s="221"/>
    </row>
    <row r="20" spans="1:38" x14ac:dyDescent="0.15">
      <c r="A20" s="52" t="s">
        <v>175</v>
      </c>
      <c r="C20" s="56"/>
      <c r="D20" s="57"/>
      <c r="E20" s="57"/>
      <c r="F20" s="58"/>
      <c r="G20" s="58" t="s">
        <v>176</v>
      </c>
      <c r="H20" s="58"/>
      <c r="I20" s="57"/>
      <c r="J20" s="57"/>
      <c r="K20" s="58"/>
      <c r="L20" s="58"/>
      <c r="M20" s="58"/>
      <c r="N20" s="59">
        <v>274915890</v>
      </c>
      <c r="O20" s="62"/>
      <c r="P20" s="61"/>
      <c r="AL20" s="221"/>
    </row>
    <row r="21" spans="1:38" x14ac:dyDescent="0.15">
      <c r="A21" s="52" t="s">
        <v>177</v>
      </c>
      <c r="C21" s="56"/>
      <c r="D21" s="57"/>
      <c r="E21" s="57"/>
      <c r="F21" s="58"/>
      <c r="G21" s="57" t="s">
        <v>178</v>
      </c>
      <c r="H21" s="57"/>
      <c r="I21" s="57"/>
      <c r="J21" s="57"/>
      <c r="K21" s="58"/>
      <c r="L21" s="58"/>
      <c r="M21" s="58"/>
      <c r="N21" s="59">
        <v>202473237</v>
      </c>
      <c r="O21" s="62"/>
      <c r="P21" s="61"/>
      <c r="AL21" s="221"/>
    </row>
    <row r="22" spans="1:38" x14ac:dyDescent="0.15">
      <c r="A22" s="52" t="s">
        <v>179</v>
      </c>
      <c r="C22" s="56"/>
      <c r="D22" s="57"/>
      <c r="E22" s="57"/>
      <c r="F22" s="58"/>
      <c r="G22" s="57" t="s">
        <v>45</v>
      </c>
      <c r="H22" s="57"/>
      <c r="I22" s="57"/>
      <c r="J22" s="57"/>
      <c r="K22" s="58"/>
      <c r="L22" s="58"/>
      <c r="M22" s="58"/>
      <c r="N22" s="59">
        <v>540544106</v>
      </c>
      <c r="O22" s="62"/>
      <c r="P22" s="61"/>
      <c r="AL22" s="221"/>
    </row>
    <row r="23" spans="1:38" x14ac:dyDescent="0.15">
      <c r="A23" s="52" t="s">
        <v>180</v>
      </c>
      <c r="C23" s="56"/>
      <c r="D23" s="57"/>
      <c r="E23" s="58" t="s">
        <v>181</v>
      </c>
      <c r="F23" s="58"/>
      <c r="G23" s="57"/>
      <c r="H23" s="57"/>
      <c r="I23" s="57"/>
      <c r="J23" s="57"/>
      <c r="K23" s="58"/>
      <c r="L23" s="58"/>
      <c r="M23" s="58"/>
      <c r="N23" s="59">
        <v>44395704631</v>
      </c>
      <c r="O23" s="62"/>
      <c r="P23" s="61"/>
      <c r="AL23" s="221"/>
    </row>
    <row r="24" spans="1:38" x14ac:dyDescent="0.15">
      <c r="A24" s="52" t="s">
        <v>182</v>
      </c>
      <c r="C24" s="56"/>
      <c r="D24" s="57"/>
      <c r="E24" s="57"/>
      <c r="F24" s="57" t="s">
        <v>183</v>
      </c>
      <c r="G24" s="57"/>
      <c r="H24" s="57"/>
      <c r="I24" s="57"/>
      <c r="J24" s="57"/>
      <c r="K24" s="58"/>
      <c r="L24" s="58"/>
      <c r="M24" s="58"/>
      <c r="N24" s="59">
        <v>24906756682</v>
      </c>
      <c r="O24" s="62"/>
      <c r="P24" s="61"/>
      <c r="AL24" s="221"/>
    </row>
    <row r="25" spans="1:38" x14ac:dyDescent="0.15">
      <c r="A25" s="52" t="s">
        <v>184</v>
      </c>
      <c r="C25" s="56"/>
      <c r="D25" s="57"/>
      <c r="E25" s="57"/>
      <c r="F25" s="57" t="s">
        <v>185</v>
      </c>
      <c r="G25" s="57"/>
      <c r="H25" s="57"/>
      <c r="I25" s="57"/>
      <c r="J25" s="57"/>
      <c r="K25" s="58"/>
      <c r="L25" s="58"/>
      <c r="M25" s="58"/>
      <c r="N25" s="59">
        <v>19183529689</v>
      </c>
      <c r="O25" s="62"/>
      <c r="P25" s="61"/>
      <c r="AL25" s="221"/>
    </row>
    <row r="26" spans="1:38" x14ac:dyDescent="0.15">
      <c r="A26" s="52" t="s">
        <v>186</v>
      </c>
      <c r="C26" s="56"/>
      <c r="D26" s="57"/>
      <c r="E26" s="57"/>
      <c r="F26" s="57" t="s">
        <v>187</v>
      </c>
      <c r="G26" s="57"/>
      <c r="H26" s="57"/>
      <c r="I26" s="57"/>
      <c r="J26" s="57"/>
      <c r="K26" s="58"/>
      <c r="L26" s="58"/>
      <c r="M26" s="58"/>
      <c r="N26" s="59">
        <v>295898000</v>
      </c>
      <c r="O26" s="62"/>
      <c r="P26" s="61"/>
      <c r="AL26" s="221"/>
    </row>
    <row r="27" spans="1:38" x14ac:dyDescent="0.15">
      <c r="A27" s="52" t="s">
        <v>188</v>
      </c>
      <c r="C27" s="56"/>
      <c r="D27" s="57"/>
      <c r="E27" s="57"/>
      <c r="F27" s="57" t="s">
        <v>45</v>
      </c>
      <c r="G27" s="57"/>
      <c r="H27" s="57"/>
      <c r="I27" s="57"/>
      <c r="J27" s="57"/>
      <c r="K27" s="58"/>
      <c r="L27" s="58"/>
      <c r="M27" s="58"/>
      <c r="N27" s="59">
        <v>9520260</v>
      </c>
      <c r="O27" s="62"/>
      <c r="P27" s="61"/>
      <c r="AL27" s="221"/>
    </row>
    <row r="28" spans="1:38" x14ac:dyDescent="0.15">
      <c r="A28" s="52" t="s">
        <v>189</v>
      </c>
      <c r="C28" s="56"/>
      <c r="D28" s="57" t="s">
        <v>190</v>
      </c>
      <c r="E28" s="57"/>
      <c r="F28" s="57"/>
      <c r="G28" s="57"/>
      <c r="H28" s="57"/>
      <c r="I28" s="57"/>
      <c r="J28" s="57"/>
      <c r="K28" s="58"/>
      <c r="L28" s="58"/>
      <c r="M28" s="58"/>
      <c r="N28" s="59">
        <v>6843689839</v>
      </c>
      <c r="O28" s="62"/>
      <c r="P28" s="61"/>
      <c r="AL28" s="221"/>
    </row>
    <row r="29" spans="1:38" x14ac:dyDescent="0.15">
      <c r="A29" s="52" t="s">
        <v>191</v>
      </c>
      <c r="C29" s="56"/>
      <c r="D29" s="57"/>
      <c r="E29" s="57" t="s">
        <v>192</v>
      </c>
      <c r="F29" s="57"/>
      <c r="G29" s="57"/>
      <c r="H29" s="57"/>
      <c r="I29" s="57"/>
      <c r="J29" s="57"/>
      <c r="K29" s="63"/>
      <c r="L29" s="63"/>
      <c r="M29" s="63"/>
      <c r="N29" s="59">
        <v>2622550018</v>
      </c>
      <c r="O29" s="62"/>
      <c r="P29" s="61"/>
      <c r="AL29" s="221"/>
    </row>
    <row r="30" spans="1:38" x14ac:dyDescent="0.15">
      <c r="A30" s="52" t="s">
        <v>193</v>
      </c>
      <c r="C30" s="56"/>
      <c r="D30" s="57"/>
      <c r="E30" s="57" t="s">
        <v>45</v>
      </c>
      <c r="F30" s="57"/>
      <c r="G30" s="58"/>
      <c r="H30" s="57"/>
      <c r="I30" s="57"/>
      <c r="J30" s="57"/>
      <c r="K30" s="63"/>
      <c r="L30" s="63"/>
      <c r="M30" s="63"/>
      <c r="N30" s="59">
        <v>4221139821</v>
      </c>
      <c r="O30" s="62"/>
      <c r="P30" s="61"/>
      <c r="AL30" s="221"/>
    </row>
    <row r="31" spans="1:38" x14ac:dyDescent="0.15">
      <c r="A31" s="52" t="s">
        <v>149</v>
      </c>
      <c r="C31" s="64" t="s">
        <v>150</v>
      </c>
      <c r="D31" s="65"/>
      <c r="E31" s="65"/>
      <c r="F31" s="65"/>
      <c r="G31" s="65"/>
      <c r="H31" s="65"/>
      <c r="I31" s="65"/>
      <c r="J31" s="65"/>
      <c r="K31" s="66"/>
      <c r="L31" s="66"/>
      <c r="M31" s="66"/>
      <c r="N31" s="67">
        <v>-61259945554</v>
      </c>
      <c r="O31" s="68"/>
      <c r="P31" s="61"/>
      <c r="AL31" s="221"/>
    </row>
    <row r="32" spans="1:38" x14ac:dyDescent="0.15">
      <c r="A32" s="52" t="s">
        <v>196</v>
      </c>
      <c r="C32" s="56"/>
      <c r="D32" s="57" t="s">
        <v>197</v>
      </c>
      <c r="E32" s="57"/>
      <c r="F32" s="58"/>
      <c r="G32" s="57"/>
      <c r="H32" s="57"/>
      <c r="I32" s="57"/>
      <c r="J32" s="57"/>
      <c r="K32" s="58"/>
      <c r="L32" s="58"/>
      <c r="M32" s="58"/>
      <c r="N32" s="59">
        <v>347725928</v>
      </c>
      <c r="O32" s="60"/>
      <c r="P32" s="61"/>
      <c r="AL32" s="221"/>
    </row>
    <row r="33" spans="1:38" x14ac:dyDescent="0.15">
      <c r="A33" s="52" t="s">
        <v>198</v>
      </c>
      <c r="C33" s="56"/>
      <c r="D33" s="57"/>
      <c r="E33" s="58" t="s">
        <v>199</v>
      </c>
      <c r="F33" s="58"/>
      <c r="G33" s="57"/>
      <c r="H33" s="57"/>
      <c r="I33" s="57"/>
      <c r="J33" s="57"/>
      <c r="K33" s="58"/>
      <c r="L33" s="58"/>
      <c r="M33" s="58"/>
      <c r="N33" s="59">
        <v>8993600</v>
      </c>
      <c r="O33" s="62"/>
      <c r="P33" s="61"/>
      <c r="AL33" s="221"/>
    </row>
    <row r="34" spans="1:38" x14ac:dyDescent="0.15">
      <c r="A34" s="52" t="s">
        <v>200</v>
      </c>
      <c r="C34" s="56"/>
      <c r="D34" s="57"/>
      <c r="E34" s="58" t="s">
        <v>201</v>
      </c>
      <c r="F34" s="58"/>
      <c r="G34" s="57"/>
      <c r="H34" s="57"/>
      <c r="I34" s="57"/>
      <c r="J34" s="57"/>
      <c r="K34" s="58"/>
      <c r="L34" s="58"/>
      <c r="M34" s="58"/>
      <c r="N34" s="59">
        <v>176493178</v>
      </c>
      <c r="O34" s="62"/>
      <c r="P34" s="61"/>
      <c r="AL34" s="221"/>
    </row>
    <row r="35" spans="1:38" x14ac:dyDescent="0.15">
      <c r="A35" s="52" t="s">
        <v>202</v>
      </c>
      <c r="C35" s="56"/>
      <c r="D35" s="57"/>
      <c r="E35" s="57" t="s">
        <v>203</v>
      </c>
      <c r="F35" s="57"/>
      <c r="G35" s="57"/>
      <c r="H35" s="57"/>
      <c r="I35" s="57"/>
      <c r="J35" s="57"/>
      <c r="K35" s="58"/>
      <c r="L35" s="58"/>
      <c r="M35" s="58"/>
      <c r="N35" s="59">
        <v>0</v>
      </c>
      <c r="O35" s="62"/>
      <c r="P35" s="61"/>
      <c r="AL35" s="221"/>
    </row>
    <row r="36" spans="1:38" x14ac:dyDescent="0.15">
      <c r="A36" s="52" t="s">
        <v>204</v>
      </c>
      <c r="C36" s="56"/>
      <c r="D36" s="57"/>
      <c r="E36" s="57" t="s">
        <v>45</v>
      </c>
      <c r="F36" s="57"/>
      <c r="G36" s="57"/>
      <c r="H36" s="57"/>
      <c r="I36" s="57"/>
      <c r="J36" s="57"/>
      <c r="K36" s="58"/>
      <c r="L36" s="58"/>
      <c r="M36" s="58"/>
      <c r="N36" s="59">
        <v>162239150</v>
      </c>
      <c r="O36" s="62"/>
      <c r="P36" s="61"/>
      <c r="AL36" s="221"/>
    </row>
    <row r="37" spans="1:38" x14ac:dyDescent="0.15">
      <c r="A37" s="52" t="s">
        <v>205</v>
      </c>
      <c r="C37" s="56"/>
      <c r="D37" s="57" t="s">
        <v>206</v>
      </c>
      <c r="E37" s="57"/>
      <c r="F37" s="57"/>
      <c r="G37" s="57"/>
      <c r="H37" s="57"/>
      <c r="I37" s="57"/>
      <c r="J37" s="57"/>
      <c r="K37" s="63"/>
      <c r="L37" s="63"/>
      <c r="M37" s="63"/>
      <c r="N37" s="59">
        <v>1586147</v>
      </c>
      <c r="O37" s="60"/>
      <c r="P37" s="61"/>
      <c r="AL37" s="221"/>
    </row>
    <row r="38" spans="1:38" x14ac:dyDescent="0.15">
      <c r="A38" s="52" t="s">
        <v>207</v>
      </c>
      <c r="C38" s="56"/>
      <c r="D38" s="57"/>
      <c r="E38" s="57" t="s">
        <v>208</v>
      </c>
      <c r="F38" s="57"/>
      <c r="G38" s="57"/>
      <c r="H38" s="57"/>
      <c r="I38" s="57"/>
      <c r="J38" s="57"/>
      <c r="K38" s="63"/>
      <c r="L38" s="63"/>
      <c r="M38" s="63"/>
      <c r="N38" s="59">
        <v>0</v>
      </c>
      <c r="O38" s="62"/>
      <c r="P38" s="61"/>
      <c r="AL38" s="221"/>
    </row>
    <row r="39" spans="1:38" ht="14.25" thickBot="1" x14ac:dyDescent="0.2">
      <c r="A39" s="52" t="s">
        <v>209</v>
      </c>
      <c r="C39" s="56"/>
      <c r="D39" s="57"/>
      <c r="E39" s="57" t="s">
        <v>45</v>
      </c>
      <c r="F39" s="57"/>
      <c r="G39" s="57"/>
      <c r="H39" s="57"/>
      <c r="I39" s="57"/>
      <c r="J39" s="57"/>
      <c r="K39" s="63"/>
      <c r="L39" s="63"/>
      <c r="M39" s="63"/>
      <c r="N39" s="59">
        <v>1586147</v>
      </c>
      <c r="O39" s="62"/>
      <c r="P39" s="61"/>
      <c r="AL39" s="221"/>
    </row>
    <row r="40" spans="1:38" ht="14.25" thickBot="1" x14ac:dyDescent="0.2">
      <c r="A40" s="52" t="s">
        <v>194</v>
      </c>
      <c r="C40" s="69" t="s">
        <v>195</v>
      </c>
      <c r="D40" s="70"/>
      <c r="E40" s="70"/>
      <c r="F40" s="70"/>
      <c r="G40" s="70"/>
      <c r="H40" s="70"/>
      <c r="I40" s="70"/>
      <c r="J40" s="70"/>
      <c r="K40" s="71"/>
      <c r="L40" s="71"/>
      <c r="M40" s="71"/>
      <c r="N40" s="72">
        <v>-61606085335</v>
      </c>
      <c r="O40" s="73"/>
      <c r="P40" s="61"/>
      <c r="AL40" s="221"/>
    </row>
    <row r="41" spans="1:38" s="75" customFormat="1" ht="3.75" customHeight="1" x14ac:dyDescent="0.15">
      <c r="A41" s="74"/>
      <c r="C41" s="76"/>
      <c r="D41" s="76"/>
      <c r="E41" s="77"/>
      <c r="F41" s="77"/>
      <c r="G41" s="77"/>
      <c r="H41" s="77"/>
      <c r="I41" s="77"/>
      <c r="J41" s="78"/>
      <c r="K41" s="78"/>
      <c r="L41" s="78"/>
    </row>
    <row r="42" spans="1:38" s="75" customFormat="1" ht="15.6" customHeight="1" x14ac:dyDescent="0.15">
      <c r="A42" s="74"/>
      <c r="C42" s="79"/>
      <c r="D42" s="79" t="s">
        <v>343</v>
      </c>
      <c r="E42" s="80"/>
      <c r="F42" s="80"/>
      <c r="G42" s="80"/>
      <c r="H42" s="80"/>
      <c r="I42" s="80"/>
      <c r="J42" s="81"/>
      <c r="K42" s="81"/>
      <c r="L42" s="81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8"/>
  <sheetViews>
    <sheetView showGridLines="0" topLeftCell="B1" zoomScale="85" zoomScaleNormal="85" zoomScaleSheetLayoutView="100" workbookViewId="0">
      <selection activeCell="B1" sqref="B1"/>
    </sheetView>
  </sheetViews>
  <sheetFormatPr defaultRowHeight="12.75" x14ac:dyDescent="0.15"/>
  <cols>
    <col min="1" max="1" width="0" style="83" hidden="1" customWidth="1"/>
    <col min="2" max="2" width="1.125" style="85" customWidth="1"/>
    <col min="3" max="3" width="1.625" style="85" customWidth="1"/>
    <col min="4" max="9" width="2" style="85" customWidth="1"/>
    <col min="10" max="10" width="15.375" style="85" customWidth="1"/>
    <col min="11" max="11" width="21.625" style="85" bestFit="1" customWidth="1"/>
    <col min="12" max="12" width="3" style="85" bestFit="1" customWidth="1"/>
    <col min="13" max="13" width="21.625" style="85" bestFit="1" customWidth="1"/>
    <col min="14" max="14" width="3" style="85" bestFit="1" customWidth="1"/>
    <col min="15" max="15" width="21.625" style="85" bestFit="1" customWidth="1"/>
    <col min="16" max="16" width="3" style="85" bestFit="1" customWidth="1"/>
    <col min="17" max="17" width="21.625" style="85" customWidth="1"/>
    <col min="18" max="18" width="3" style="85" customWidth="1"/>
    <col min="19" max="19" width="1" style="85" customWidth="1"/>
    <col min="20" max="20" width="9" style="85"/>
    <col min="21" max="24" width="0" style="85" hidden="1" customWidth="1"/>
    <col min="25" max="16384" width="9" style="85"/>
  </cols>
  <sheetData>
    <row r="2" spans="1:24" ht="24" x14ac:dyDescent="0.25">
      <c r="B2" s="84"/>
      <c r="C2" s="252" t="s">
        <v>357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</row>
    <row r="3" spans="1:24" ht="17.25" x14ac:dyDescent="0.2">
      <c r="B3" s="86"/>
      <c r="C3" s="253" t="s">
        <v>355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</row>
    <row r="4" spans="1:24" ht="17.25" x14ac:dyDescent="0.2">
      <c r="B4" s="86"/>
      <c r="C4" s="253" t="s">
        <v>356</v>
      </c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</row>
    <row r="5" spans="1:24" ht="15.75" customHeight="1" thickBot="1" x14ac:dyDescent="0.2">
      <c r="B5" s="87"/>
      <c r="C5" s="88"/>
      <c r="D5" s="88"/>
      <c r="E5" s="88"/>
      <c r="F5" s="88"/>
      <c r="G5" s="88"/>
      <c r="H5" s="88"/>
      <c r="I5" s="88"/>
      <c r="J5" s="89"/>
      <c r="K5" s="88"/>
      <c r="L5" s="89"/>
      <c r="M5" s="88"/>
      <c r="N5" s="88"/>
      <c r="O5" s="88"/>
      <c r="P5" s="88"/>
      <c r="Q5" s="88"/>
      <c r="R5" s="89" t="s">
        <v>0</v>
      </c>
    </row>
    <row r="6" spans="1:24" ht="12.75" customHeight="1" x14ac:dyDescent="0.15">
      <c r="B6" s="90"/>
      <c r="C6" s="254" t="s">
        <v>1</v>
      </c>
      <c r="D6" s="255"/>
      <c r="E6" s="255"/>
      <c r="F6" s="255"/>
      <c r="G6" s="255"/>
      <c r="H6" s="255"/>
      <c r="I6" s="255"/>
      <c r="J6" s="256"/>
      <c r="K6" s="260" t="s">
        <v>344</v>
      </c>
      <c r="L6" s="255"/>
      <c r="M6" s="91"/>
      <c r="N6" s="91"/>
      <c r="O6" s="91"/>
      <c r="P6" s="91"/>
      <c r="Q6" s="91"/>
      <c r="R6" s="92"/>
    </row>
    <row r="7" spans="1:24" ht="29.25" customHeight="1" thickBot="1" x14ac:dyDescent="0.2">
      <c r="A7" s="83" t="s">
        <v>330</v>
      </c>
      <c r="B7" s="90"/>
      <c r="C7" s="257"/>
      <c r="D7" s="258"/>
      <c r="E7" s="258"/>
      <c r="F7" s="258"/>
      <c r="G7" s="258"/>
      <c r="H7" s="258"/>
      <c r="I7" s="258"/>
      <c r="J7" s="259"/>
      <c r="K7" s="261"/>
      <c r="L7" s="258"/>
      <c r="M7" s="262" t="s">
        <v>345</v>
      </c>
      <c r="N7" s="263"/>
      <c r="O7" s="262" t="s">
        <v>346</v>
      </c>
      <c r="P7" s="263"/>
      <c r="Q7" s="262" t="s">
        <v>148</v>
      </c>
      <c r="R7" s="264"/>
    </row>
    <row r="8" spans="1:24" ht="15.95" customHeight="1" x14ac:dyDescent="0.15">
      <c r="A8" s="83" t="s">
        <v>210</v>
      </c>
      <c r="B8" s="93"/>
      <c r="C8" s="94" t="s">
        <v>211</v>
      </c>
      <c r="D8" s="95"/>
      <c r="E8" s="95"/>
      <c r="F8" s="95"/>
      <c r="G8" s="95"/>
      <c r="H8" s="95"/>
      <c r="I8" s="95"/>
      <c r="J8" s="96"/>
      <c r="K8" s="97">
        <v>104269629013</v>
      </c>
      <c r="L8" s="98"/>
      <c r="M8" s="97">
        <v>137536757923</v>
      </c>
      <c r="N8" s="99"/>
      <c r="O8" s="97">
        <v>-33267657071</v>
      </c>
      <c r="P8" s="99"/>
      <c r="Q8" s="100">
        <v>528161</v>
      </c>
      <c r="R8" s="101"/>
      <c r="U8" s="222" t="str">
        <f t="shared" ref="U8:U13" si="0">IF(COUNTIF(V8:X8,"-")=COUNTA(V8:X8),"-",SUM(V8:X8))</f>
        <v>-</v>
      </c>
      <c r="V8" s="222" t="s">
        <v>12</v>
      </c>
      <c r="W8" s="222" t="s">
        <v>12</v>
      </c>
      <c r="X8" s="222" t="s">
        <v>12</v>
      </c>
    </row>
    <row r="9" spans="1:24" ht="15.95" customHeight="1" x14ac:dyDescent="0.15">
      <c r="A9" s="83" t="s">
        <v>212</v>
      </c>
      <c r="B9" s="93"/>
      <c r="C9" s="24"/>
      <c r="D9" s="19" t="s">
        <v>213</v>
      </c>
      <c r="E9" s="19"/>
      <c r="F9" s="19"/>
      <c r="G9" s="19"/>
      <c r="H9" s="19"/>
      <c r="I9" s="19"/>
      <c r="J9" s="102"/>
      <c r="K9" s="103">
        <v>-61606085335</v>
      </c>
      <c r="L9" s="104"/>
      <c r="M9" s="269"/>
      <c r="N9" s="270"/>
      <c r="O9" s="103">
        <v>-61606085335</v>
      </c>
      <c r="P9" s="105"/>
      <c r="Q9" s="106">
        <v>0</v>
      </c>
      <c r="R9" s="107"/>
      <c r="U9" s="222" t="str">
        <f t="shared" si="0"/>
        <v>-</v>
      </c>
      <c r="V9" s="222" t="s">
        <v>12</v>
      </c>
      <c r="W9" s="222" t="s">
        <v>12</v>
      </c>
      <c r="X9" s="222" t="s">
        <v>12</v>
      </c>
    </row>
    <row r="10" spans="1:24" ht="15.95" customHeight="1" x14ac:dyDescent="0.15">
      <c r="A10" s="83" t="s">
        <v>214</v>
      </c>
      <c r="B10" s="90"/>
      <c r="C10" s="108"/>
      <c r="D10" s="102" t="s">
        <v>215</v>
      </c>
      <c r="E10" s="102"/>
      <c r="F10" s="102"/>
      <c r="G10" s="102"/>
      <c r="H10" s="102"/>
      <c r="I10" s="102"/>
      <c r="J10" s="102"/>
      <c r="K10" s="103">
        <v>64608233835</v>
      </c>
      <c r="L10" s="104"/>
      <c r="M10" s="271"/>
      <c r="N10" s="272"/>
      <c r="O10" s="103">
        <v>64608233835</v>
      </c>
      <c r="P10" s="105"/>
      <c r="Q10" s="106">
        <v>0</v>
      </c>
      <c r="R10" s="109"/>
      <c r="U10" s="222" t="str">
        <f t="shared" si="0"/>
        <v>-</v>
      </c>
      <c r="V10" s="222" t="s">
        <v>12</v>
      </c>
      <c r="W10" s="222" t="str">
        <f>IF(COUNTIF(W11:W12,"-")=COUNTA(W11:W12),"-",SUM(W11:W12))</f>
        <v>-</v>
      </c>
      <c r="X10" s="222" t="str">
        <f>IF(COUNTIF(X11:X12,"-")=COUNTA(X11:X12),"-",SUM(X11:X12))</f>
        <v>-</v>
      </c>
    </row>
    <row r="11" spans="1:24" ht="15.95" customHeight="1" x14ac:dyDescent="0.15">
      <c r="A11" s="83" t="s">
        <v>216</v>
      </c>
      <c r="B11" s="90"/>
      <c r="C11" s="110"/>
      <c r="D11" s="102"/>
      <c r="E11" s="111" t="s">
        <v>217</v>
      </c>
      <c r="F11" s="111"/>
      <c r="G11" s="111"/>
      <c r="H11" s="111"/>
      <c r="I11" s="111"/>
      <c r="J11" s="102"/>
      <c r="K11" s="103">
        <v>41305655440</v>
      </c>
      <c r="L11" s="104"/>
      <c r="M11" s="271"/>
      <c r="N11" s="272"/>
      <c r="O11" s="103">
        <v>41305655440</v>
      </c>
      <c r="P11" s="105"/>
      <c r="Q11" s="106">
        <v>0</v>
      </c>
      <c r="R11" s="109"/>
      <c r="U11" s="222" t="str">
        <f t="shared" si="0"/>
        <v>-</v>
      </c>
      <c r="V11" s="222" t="s">
        <v>12</v>
      </c>
      <c r="W11" s="222" t="s">
        <v>12</v>
      </c>
      <c r="X11" s="222" t="s">
        <v>12</v>
      </c>
    </row>
    <row r="12" spans="1:24" ht="15.95" customHeight="1" x14ac:dyDescent="0.15">
      <c r="A12" s="83" t="s">
        <v>218</v>
      </c>
      <c r="B12" s="90"/>
      <c r="C12" s="112"/>
      <c r="D12" s="113"/>
      <c r="E12" s="113" t="s">
        <v>219</v>
      </c>
      <c r="F12" s="113"/>
      <c r="G12" s="113"/>
      <c r="H12" s="113"/>
      <c r="I12" s="113"/>
      <c r="J12" s="114"/>
      <c r="K12" s="115">
        <v>23302578395</v>
      </c>
      <c r="L12" s="116"/>
      <c r="M12" s="273"/>
      <c r="N12" s="274"/>
      <c r="O12" s="115">
        <v>23302578395</v>
      </c>
      <c r="P12" s="117"/>
      <c r="Q12" s="118">
        <v>0</v>
      </c>
      <c r="R12" s="119"/>
      <c r="U12" s="222" t="str">
        <f t="shared" si="0"/>
        <v>-</v>
      </c>
      <c r="V12" s="222" t="s">
        <v>12</v>
      </c>
      <c r="W12" s="222" t="s">
        <v>12</v>
      </c>
      <c r="X12" s="222" t="s">
        <v>12</v>
      </c>
    </row>
    <row r="13" spans="1:24" ht="15.95" customHeight="1" x14ac:dyDescent="0.15">
      <c r="A13" s="83" t="s">
        <v>220</v>
      </c>
      <c r="B13" s="90"/>
      <c r="C13" s="120"/>
      <c r="D13" s="121" t="s">
        <v>221</v>
      </c>
      <c r="E13" s="122"/>
      <c r="F13" s="121"/>
      <c r="G13" s="121"/>
      <c r="H13" s="121"/>
      <c r="I13" s="121"/>
      <c r="J13" s="123"/>
      <c r="K13" s="124">
        <v>3002148500</v>
      </c>
      <c r="L13" s="125"/>
      <c r="M13" s="275"/>
      <c r="N13" s="276"/>
      <c r="O13" s="124">
        <v>3002148500</v>
      </c>
      <c r="P13" s="126"/>
      <c r="Q13" s="127">
        <v>0</v>
      </c>
      <c r="R13" s="128"/>
      <c r="U13" s="222" t="str">
        <f t="shared" si="0"/>
        <v>-</v>
      </c>
      <c r="V13" s="222" t="s">
        <v>12</v>
      </c>
      <c r="W13" s="222" t="str">
        <f>IF(COUNTIF(W9:W10,"-")=COUNTA(W9:W10),"-",SUM(W9:W10))</f>
        <v>-</v>
      </c>
      <c r="X13" s="222" t="str">
        <f>IF(COUNTIF(X9:X10,"-")=COUNTA(X9:X10),"-",SUM(X9:X10))</f>
        <v>-</v>
      </c>
    </row>
    <row r="14" spans="1:24" ht="15.95" customHeight="1" x14ac:dyDescent="0.15">
      <c r="A14" s="83" t="s">
        <v>222</v>
      </c>
      <c r="B14" s="90"/>
      <c r="C14" s="24"/>
      <c r="D14" s="129" t="s">
        <v>347</v>
      </c>
      <c r="E14" s="129"/>
      <c r="F14" s="129"/>
      <c r="G14" s="111"/>
      <c r="H14" s="111"/>
      <c r="I14" s="111"/>
      <c r="J14" s="102"/>
      <c r="K14" s="265"/>
      <c r="L14" s="266"/>
      <c r="M14" s="103">
        <v>966099650</v>
      </c>
      <c r="N14" s="105"/>
      <c r="O14" s="103">
        <v>-966099650</v>
      </c>
      <c r="P14" s="105"/>
      <c r="Q14" s="277"/>
      <c r="R14" s="278"/>
      <c r="U14" s="222" t="s">
        <v>12</v>
      </c>
      <c r="V14" s="222" t="str">
        <f>IF(COUNTA(V15:V18)=COUNTIF(V15:V18,"-"),"-",SUM(V15,V17,V16,V18))</f>
        <v>-</v>
      </c>
      <c r="W14" s="222" t="str">
        <f>IF(COUNTA(W15:W18)=COUNTIF(W15:W18,"-"),"-",SUM(W15,W17,W16,W18))</f>
        <v>-</v>
      </c>
      <c r="X14" s="222" t="s">
        <v>12</v>
      </c>
    </row>
    <row r="15" spans="1:24" ht="15.95" customHeight="1" x14ac:dyDescent="0.15">
      <c r="A15" s="83" t="s">
        <v>223</v>
      </c>
      <c r="B15" s="90"/>
      <c r="C15" s="24"/>
      <c r="D15" s="129"/>
      <c r="E15" s="129" t="s">
        <v>224</v>
      </c>
      <c r="F15" s="111"/>
      <c r="G15" s="111"/>
      <c r="H15" s="111"/>
      <c r="I15" s="111"/>
      <c r="J15" s="102"/>
      <c r="K15" s="265"/>
      <c r="L15" s="266"/>
      <c r="M15" s="103">
        <v>5432491372</v>
      </c>
      <c r="N15" s="105"/>
      <c r="O15" s="103">
        <v>-5432491372</v>
      </c>
      <c r="P15" s="105"/>
      <c r="Q15" s="267"/>
      <c r="R15" s="268"/>
      <c r="U15" s="222" t="s">
        <v>12</v>
      </c>
      <c r="V15" s="222" t="s">
        <v>12</v>
      </c>
      <c r="W15" s="222" t="s">
        <v>12</v>
      </c>
      <c r="X15" s="222" t="s">
        <v>12</v>
      </c>
    </row>
    <row r="16" spans="1:24" ht="15.95" customHeight="1" x14ac:dyDescent="0.15">
      <c r="A16" s="83" t="s">
        <v>225</v>
      </c>
      <c r="B16" s="90"/>
      <c r="C16" s="24"/>
      <c r="D16" s="129"/>
      <c r="E16" s="129" t="s">
        <v>226</v>
      </c>
      <c r="F16" s="129"/>
      <c r="G16" s="111"/>
      <c r="H16" s="111"/>
      <c r="I16" s="111"/>
      <c r="J16" s="102"/>
      <c r="K16" s="265"/>
      <c r="L16" s="266"/>
      <c r="M16" s="103">
        <v>-4000384213</v>
      </c>
      <c r="N16" s="105"/>
      <c r="O16" s="103">
        <v>4000384213</v>
      </c>
      <c r="P16" s="105"/>
      <c r="Q16" s="267"/>
      <c r="R16" s="268"/>
      <c r="U16" s="222" t="s">
        <v>12</v>
      </c>
      <c r="V16" s="222" t="s">
        <v>12</v>
      </c>
      <c r="W16" s="222" t="s">
        <v>12</v>
      </c>
      <c r="X16" s="222" t="s">
        <v>12</v>
      </c>
    </row>
    <row r="17" spans="1:24" ht="15.95" customHeight="1" x14ac:dyDescent="0.15">
      <c r="A17" s="83" t="s">
        <v>227</v>
      </c>
      <c r="B17" s="90"/>
      <c r="C17" s="24"/>
      <c r="D17" s="129"/>
      <c r="E17" s="129" t="s">
        <v>228</v>
      </c>
      <c r="F17" s="129"/>
      <c r="G17" s="111"/>
      <c r="H17" s="111"/>
      <c r="I17" s="111"/>
      <c r="J17" s="102"/>
      <c r="K17" s="265"/>
      <c r="L17" s="266"/>
      <c r="M17" s="103">
        <v>1309430190</v>
      </c>
      <c r="N17" s="105"/>
      <c r="O17" s="103">
        <v>-1309430190</v>
      </c>
      <c r="P17" s="105"/>
      <c r="Q17" s="267"/>
      <c r="R17" s="268"/>
      <c r="U17" s="222" t="s">
        <v>12</v>
      </c>
      <c r="V17" s="222" t="s">
        <v>12</v>
      </c>
      <c r="W17" s="222" t="s">
        <v>12</v>
      </c>
      <c r="X17" s="222" t="s">
        <v>12</v>
      </c>
    </row>
    <row r="18" spans="1:24" ht="15.95" customHeight="1" x14ac:dyDescent="0.15">
      <c r="A18" s="83" t="s">
        <v>229</v>
      </c>
      <c r="B18" s="90"/>
      <c r="C18" s="24"/>
      <c r="D18" s="129"/>
      <c r="E18" s="129" t="s">
        <v>230</v>
      </c>
      <c r="F18" s="129"/>
      <c r="G18" s="111"/>
      <c r="H18" s="20"/>
      <c r="I18" s="111"/>
      <c r="J18" s="102"/>
      <c r="K18" s="265"/>
      <c r="L18" s="266"/>
      <c r="M18" s="103">
        <v>-1775437699</v>
      </c>
      <c r="N18" s="105"/>
      <c r="O18" s="103">
        <v>1775437699</v>
      </c>
      <c r="P18" s="105"/>
      <c r="Q18" s="267"/>
      <c r="R18" s="268"/>
      <c r="U18" s="222" t="s">
        <v>12</v>
      </c>
      <c r="V18" s="222" t="s">
        <v>12</v>
      </c>
      <c r="W18" s="222" t="s">
        <v>12</v>
      </c>
      <c r="X18" s="222" t="s">
        <v>12</v>
      </c>
    </row>
    <row r="19" spans="1:24" ht="15.95" customHeight="1" x14ac:dyDescent="0.15">
      <c r="A19" s="83" t="s">
        <v>231</v>
      </c>
      <c r="B19" s="90"/>
      <c r="C19" s="24"/>
      <c r="D19" s="129" t="s">
        <v>232</v>
      </c>
      <c r="E19" s="111"/>
      <c r="F19" s="111"/>
      <c r="G19" s="111"/>
      <c r="H19" s="111"/>
      <c r="I19" s="111"/>
      <c r="J19" s="102"/>
      <c r="K19" s="103">
        <v>0</v>
      </c>
      <c r="L19" s="104"/>
      <c r="M19" s="103">
        <v>0</v>
      </c>
      <c r="N19" s="105"/>
      <c r="O19" s="271"/>
      <c r="P19" s="272"/>
      <c r="Q19" s="271"/>
      <c r="R19" s="279"/>
      <c r="U19" s="222" t="str">
        <f t="shared" ref="U19:U26" si="1">IF(COUNTIF(V19:X19,"-")=COUNTA(V19:X19),"-",SUM(V19:X19))</f>
        <v>-</v>
      </c>
      <c r="V19" s="222" t="s">
        <v>12</v>
      </c>
      <c r="W19" s="222" t="s">
        <v>12</v>
      </c>
      <c r="X19" s="222" t="s">
        <v>12</v>
      </c>
    </row>
    <row r="20" spans="1:24" ht="15.95" customHeight="1" x14ac:dyDescent="0.15">
      <c r="A20" s="83" t="s">
        <v>233</v>
      </c>
      <c r="B20" s="90"/>
      <c r="C20" s="24"/>
      <c r="D20" s="129" t="s">
        <v>234</v>
      </c>
      <c r="E20" s="129"/>
      <c r="F20" s="111"/>
      <c r="G20" s="111"/>
      <c r="H20" s="111"/>
      <c r="I20" s="111"/>
      <c r="J20" s="102"/>
      <c r="K20" s="103">
        <v>4069310</v>
      </c>
      <c r="L20" s="104"/>
      <c r="M20" s="103">
        <v>4069310</v>
      </c>
      <c r="N20" s="105"/>
      <c r="O20" s="271"/>
      <c r="P20" s="272"/>
      <c r="Q20" s="271"/>
      <c r="R20" s="279"/>
      <c r="U20" s="222" t="str">
        <f t="shared" si="1"/>
        <v>-</v>
      </c>
      <c r="V20" s="222" t="s">
        <v>12</v>
      </c>
      <c r="W20" s="222" t="s">
        <v>12</v>
      </c>
      <c r="X20" s="222" t="s">
        <v>12</v>
      </c>
    </row>
    <row r="21" spans="1:24" ht="15.95" customHeight="1" x14ac:dyDescent="0.15">
      <c r="A21" s="83" t="s">
        <v>348</v>
      </c>
      <c r="B21" s="90"/>
      <c r="C21" s="24"/>
      <c r="D21" s="129" t="s">
        <v>235</v>
      </c>
      <c r="E21" s="129"/>
      <c r="F21" s="111"/>
      <c r="G21" s="111"/>
      <c r="H21" s="111"/>
      <c r="I21" s="111"/>
      <c r="J21" s="102"/>
      <c r="K21" s="103">
        <v>0</v>
      </c>
      <c r="L21" s="130"/>
      <c r="M21" s="271"/>
      <c r="N21" s="272"/>
      <c r="O21" s="271"/>
      <c r="P21" s="272"/>
      <c r="Q21" s="106">
        <v>0</v>
      </c>
      <c r="R21" s="109"/>
      <c r="U21" s="222" t="str">
        <f t="shared" si="1"/>
        <v>-</v>
      </c>
      <c r="V21" s="222" t="s">
        <v>12</v>
      </c>
      <c r="W21" s="222" t="s">
        <v>12</v>
      </c>
      <c r="X21" s="222" t="s">
        <v>12</v>
      </c>
    </row>
    <row r="22" spans="1:24" ht="15.95" customHeight="1" x14ac:dyDescent="0.15">
      <c r="A22" s="83" t="s">
        <v>349</v>
      </c>
      <c r="B22" s="90"/>
      <c r="C22" s="24"/>
      <c r="D22" s="129" t="s">
        <v>236</v>
      </c>
      <c r="E22" s="129"/>
      <c r="F22" s="111"/>
      <c r="G22" s="111"/>
      <c r="H22" s="111"/>
      <c r="I22" s="111"/>
      <c r="J22" s="102"/>
      <c r="K22" s="103">
        <v>0</v>
      </c>
      <c r="L22" s="130"/>
      <c r="M22" s="271"/>
      <c r="N22" s="272"/>
      <c r="O22" s="271"/>
      <c r="P22" s="272"/>
      <c r="Q22" s="106">
        <v>0</v>
      </c>
      <c r="R22" s="109"/>
      <c r="U22" s="222" t="str">
        <f t="shared" si="1"/>
        <v>-</v>
      </c>
      <c r="V22" s="222" t="s">
        <v>12</v>
      </c>
      <c r="W22" s="222" t="s">
        <v>12</v>
      </c>
      <c r="X22" s="222" t="s">
        <v>12</v>
      </c>
    </row>
    <row r="23" spans="1:24" ht="15.95" customHeight="1" x14ac:dyDescent="0.15">
      <c r="A23" s="83" t="s">
        <v>350</v>
      </c>
      <c r="B23" s="90"/>
      <c r="C23" s="24"/>
      <c r="D23" s="129" t="s">
        <v>237</v>
      </c>
      <c r="E23" s="129"/>
      <c r="F23" s="111"/>
      <c r="G23" s="111"/>
      <c r="H23" s="111"/>
      <c r="I23" s="111"/>
      <c r="J23" s="102"/>
      <c r="K23" s="103">
        <v>-2668464</v>
      </c>
      <c r="L23" s="104"/>
      <c r="M23" s="271"/>
      <c r="N23" s="272"/>
      <c r="O23" s="271"/>
      <c r="P23" s="272"/>
      <c r="Q23" s="106">
        <v>-2668464</v>
      </c>
      <c r="R23" s="109"/>
      <c r="U23" s="222" t="str">
        <f t="shared" si="1"/>
        <v>-</v>
      </c>
      <c r="V23" s="222" t="s">
        <v>12</v>
      </c>
      <c r="W23" s="222" t="s">
        <v>12</v>
      </c>
      <c r="X23" s="222" t="s">
        <v>12</v>
      </c>
    </row>
    <row r="24" spans="1:24" ht="15.95" customHeight="1" x14ac:dyDescent="0.15">
      <c r="A24" s="83" t="s">
        <v>238</v>
      </c>
      <c r="B24" s="90"/>
      <c r="C24" s="112"/>
      <c r="D24" s="113" t="s">
        <v>45</v>
      </c>
      <c r="E24" s="113"/>
      <c r="F24" s="113"/>
      <c r="G24" s="131"/>
      <c r="H24" s="131"/>
      <c r="I24" s="131"/>
      <c r="J24" s="114"/>
      <c r="K24" s="115">
        <v>0</v>
      </c>
      <c r="L24" s="116"/>
      <c r="M24" s="115">
        <v>0</v>
      </c>
      <c r="N24" s="117"/>
      <c r="O24" s="115">
        <v>0</v>
      </c>
      <c r="P24" s="117"/>
      <c r="Q24" s="280"/>
      <c r="R24" s="281"/>
      <c r="S24" s="132"/>
      <c r="U24" s="222" t="str">
        <f t="shared" si="1"/>
        <v>-</v>
      </c>
      <c r="V24" s="222" t="s">
        <v>12</v>
      </c>
      <c r="W24" s="222" t="s">
        <v>12</v>
      </c>
      <c r="X24" s="222" t="s">
        <v>12</v>
      </c>
    </row>
    <row r="25" spans="1:24" ht="15.95" customHeight="1" thickBot="1" x14ac:dyDescent="0.2">
      <c r="A25" s="83" t="s">
        <v>239</v>
      </c>
      <c r="B25" s="90"/>
      <c r="C25" s="133"/>
      <c r="D25" s="134" t="s">
        <v>240</v>
      </c>
      <c r="E25" s="134"/>
      <c r="F25" s="135"/>
      <c r="G25" s="135"/>
      <c r="H25" s="136"/>
      <c r="I25" s="135"/>
      <c r="J25" s="137"/>
      <c r="K25" s="138">
        <v>3003549346</v>
      </c>
      <c r="L25" s="139"/>
      <c r="M25" s="138">
        <v>970168960</v>
      </c>
      <c r="N25" s="140"/>
      <c r="O25" s="138">
        <v>2036048850</v>
      </c>
      <c r="P25" s="140"/>
      <c r="Q25" s="141">
        <v>-2668464</v>
      </c>
      <c r="R25" s="142"/>
      <c r="S25" s="132"/>
      <c r="U25" s="222" t="str">
        <f t="shared" si="1"/>
        <v>-</v>
      </c>
      <c r="V25" s="222" t="str">
        <f>IF(AND(V14="-",COUNTIF(V19:V20,"-")=COUNTA(V19:V20),V24="-"),"-",SUM(V14,V19:V20,V24))</f>
        <v>-</v>
      </c>
      <c r="W25" s="222" t="str">
        <f>IF(AND(W13="-",W14="-",COUNTIF(W19:W20,"-")=COUNTA(W19:W20),W24="-"),"-",SUM(W13,W14,W19:W20,W24))</f>
        <v>-</v>
      </c>
      <c r="X25" s="222" t="str">
        <f>IF(AND(X13="-",COUNTIF(X21:X23,"-")=COUNTA(X21:X23)),"-",SUM(X13,X21:X23))</f>
        <v>-</v>
      </c>
    </row>
    <row r="26" spans="1:24" ht="15.95" customHeight="1" thickBot="1" x14ac:dyDescent="0.2">
      <c r="A26" s="83" t="s">
        <v>241</v>
      </c>
      <c r="B26" s="90"/>
      <c r="C26" s="143" t="s">
        <v>242</v>
      </c>
      <c r="D26" s="144"/>
      <c r="E26" s="144"/>
      <c r="F26" s="144"/>
      <c r="G26" s="145"/>
      <c r="H26" s="145"/>
      <c r="I26" s="145"/>
      <c r="J26" s="146"/>
      <c r="K26" s="147">
        <v>107273178359</v>
      </c>
      <c r="L26" s="148"/>
      <c r="M26" s="147">
        <v>138506926883</v>
      </c>
      <c r="N26" s="149"/>
      <c r="O26" s="147">
        <v>-31231608221</v>
      </c>
      <c r="P26" s="149"/>
      <c r="Q26" s="150">
        <v>-2140303</v>
      </c>
      <c r="R26" s="151"/>
      <c r="S26" s="132"/>
      <c r="U26" s="222" t="str">
        <f t="shared" si="1"/>
        <v>-</v>
      </c>
      <c r="V26" s="222" t="s">
        <v>12</v>
      </c>
      <c r="W26" s="222" t="s">
        <v>12</v>
      </c>
      <c r="X26" s="222" t="str">
        <f>IF(AND(X8="-",X25="-"),"-",SUM(X8,X25))</f>
        <v>-</v>
      </c>
    </row>
    <row r="27" spans="1:24" ht="6.75" customHeight="1" x14ac:dyDescent="0.15">
      <c r="B27" s="90"/>
      <c r="C27" s="152"/>
      <c r="D27" s="153"/>
      <c r="E27" s="153"/>
      <c r="F27" s="153"/>
      <c r="G27" s="153"/>
      <c r="H27" s="153"/>
      <c r="I27" s="153"/>
      <c r="J27" s="153"/>
      <c r="K27" s="90"/>
      <c r="L27" s="90"/>
      <c r="M27" s="90"/>
      <c r="N27" s="90"/>
      <c r="O27" s="90"/>
      <c r="P27" s="90"/>
      <c r="Q27" s="90"/>
      <c r="R27" s="19"/>
      <c r="S27" s="132"/>
    </row>
    <row r="28" spans="1:24" ht="15.6" customHeight="1" x14ac:dyDescent="0.15">
      <c r="B28" s="90"/>
      <c r="C28" s="154"/>
      <c r="D28" s="155" t="s">
        <v>343</v>
      </c>
      <c r="F28" s="156"/>
      <c r="G28" s="157"/>
      <c r="H28" s="156"/>
      <c r="I28" s="156"/>
      <c r="J28" s="154"/>
      <c r="K28" s="90"/>
      <c r="L28" s="90"/>
      <c r="M28" s="90"/>
      <c r="N28" s="90"/>
      <c r="O28" s="90"/>
      <c r="P28" s="90"/>
      <c r="Q28" s="90"/>
      <c r="R28" s="19"/>
      <c r="S28" s="132"/>
    </row>
  </sheetData>
  <mergeCells count="34">
    <mergeCell ref="Q24:R24"/>
    <mergeCell ref="M21:N21"/>
    <mergeCell ref="O21:P21"/>
    <mergeCell ref="M22:N22"/>
    <mergeCell ref="O22:P22"/>
    <mergeCell ref="M23:N23"/>
    <mergeCell ref="O23:P23"/>
    <mergeCell ref="K18:L18"/>
    <mergeCell ref="Q18:R18"/>
    <mergeCell ref="O19:P19"/>
    <mergeCell ref="Q19:R19"/>
    <mergeCell ref="O20:P20"/>
    <mergeCell ref="Q20:R20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C2:R2"/>
    <mergeCell ref="C3:R3"/>
    <mergeCell ref="C4:R4"/>
    <mergeCell ref="C6:J7"/>
    <mergeCell ref="K6:L7"/>
    <mergeCell ref="M7:N7"/>
    <mergeCell ref="O7:P7"/>
    <mergeCell ref="Q7:R7"/>
  </mergeCells>
  <phoneticPr fontId="11"/>
  <pageMargins left="0.70866141732283472" right="0.70866141732283472" top="0.39370078740157477" bottom="0.39370078740157477" header="0.51181102362204722" footer="0.51181102362204722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L62"/>
  <sheetViews>
    <sheetView tabSelected="1" topLeftCell="B1" zoomScale="85" zoomScaleNormal="85" workbookViewId="0">
      <selection activeCell="B1" sqref="B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51" customWidth="1"/>
    <col min="16" max="16" width="9" style="6"/>
    <col min="17" max="17" width="0" style="6" hidden="1" customWidth="1"/>
    <col min="18" max="16384" width="9" style="6"/>
  </cols>
  <sheetData>
    <row r="1" spans="1:38" s="51" customFormat="1" x14ac:dyDescent="0.15">
      <c r="A1" s="1"/>
      <c r="B1" s="158"/>
      <c r="C1" s="158"/>
      <c r="D1" s="50"/>
      <c r="E1" s="50"/>
      <c r="F1" s="50"/>
      <c r="G1" s="50"/>
      <c r="H1" s="50"/>
      <c r="I1" s="3"/>
      <c r="J1" s="3"/>
      <c r="K1" s="3"/>
      <c r="L1" s="3"/>
      <c r="M1" s="3"/>
      <c r="N1" s="3"/>
    </row>
    <row r="2" spans="1:38" s="51" customFormat="1" ht="24" x14ac:dyDescent="0.15">
      <c r="A2" s="1"/>
      <c r="B2" s="159"/>
      <c r="C2" s="291" t="s">
        <v>358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1:38" s="51" customFormat="1" ht="14.25" x14ac:dyDescent="0.15">
      <c r="A3" s="160"/>
      <c r="B3" s="161"/>
      <c r="C3" s="292" t="s">
        <v>355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38" s="51" customFormat="1" ht="14.25" x14ac:dyDescent="0.15">
      <c r="A4" s="160"/>
      <c r="B4" s="161"/>
      <c r="C4" s="292" t="s">
        <v>356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38" s="51" customFormat="1" ht="14.25" thickBot="1" x14ac:dyDescent="0.2">
      <c r="A5" s="160"/>
      <c r="B5" s="161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 t="s">
        <v>0</v>
      </c>
    </row>
    <row r="6" spans="1:38" s="51" customFormat="1" x14ac:dyDescent="0.15">
      <c r="A6" s="160"/>
      <c r="B6" s="161"/>
      <c r="C6" s="293" t="s">
        <v>1</v>
      </c>
      <c r="D6" s="294"/>
      <c r="E6" s="294"/>
      <c r="F6" s="294"/>
      <c r="G6" s="294"/>
      <c r="H6" s="294"/>
      <c r="I6" s="294"/>
      <c r="J6" s="295"/>
      <c r="K6" s="295"/>
      <c r="L6" s="296"/>
      <c r="M6" s="300" t="s">
        <v>332</v>
      </c>
      <c r="N6" s="301"/>
    </row>
    <row r="7" spans="1:38" s="51" customFormat="1" ht="14.25" thickBot="1" x14ac:dyDescent="0.2">
      <c r="A7" s="160" t="s">
        <v>330</v>
      </c>
      <c r="B7" s="161"/>
      <c r="C7" s="297"/>
      <c r="D7" s="298"/>
      <c r="E7" s="298"/>
      <c r="F7" s="298"/>
      <c r="G7" s="298"/>
      <c r="H7" s="298"/>
      <c r="I7" s="298"/>
      <c r="J7" s="298"/>
      <c r="K7" s="298"/>
      <c r="L7" s="299"/>
      <c r="M7" s="302"/>
      <c r="N7" s="303"/>
    </row>
    <row r="8" spans="1:38" s="51" customFormat="1" x14ac:dyDescent="0.15">
      <c r="A8" s="164"/>
      <c r="B8" s="165"/>
      <c r="C8" s="166" t="s">
        <v>351</v>
      </c>
      <c r="D8" s="167"/>
      <c r="E8" s="167"/>
      <c r="F8" s="168"/>
      <c r="G8" s="168"/>
      <c r="H8" s="169"/>
      <c r="I8" s="168"/>
      <c r="J8" s="169"/>
      <c r="K8" s="169"/>
      <c r="L8" s="170"/>
      <c r="M8" s="171"/>
      <c r="N8" s="172"/>
      <c r="AL8" s="223"/>
    </row>
    <row r="9" spans="1:38" s="51" customFormat="1" x14ac:dyDescent="0.15">
      <c r="A9" s="1" t="s">
        <v>245</v>
      </c>
      <c r="B9" s="3"/>
      <c r="C9" s="173"/>
      <c r="D9" s="174" t="s">
        <v>246</v>
      </c>
      <c r="E9" s="174"/>
      <c r="F9" s="175"/>
      <c r="G9" s="175"/>
      <c r="H9" s="162"/>
      <c r="I9" s="175"/>
      <c r="J9" s="162"/>
      <c r="K9" s="162"/>
      <c r="L9" s="176"/>
      <c r="M9" s="177">
        <v>65885379084</v>
      </c>
      <c r="N9" s="178"/>
      <c r="AL9" s="223"/>
    </row>
    <row r="10" spans="1:38" s="51" customFormat="1" x14ac:dyDescent="0.15">
      <c r="A10" s="1" t="s">
        <v>247</v>
      </c>
      <c r="B10" s="3"/>
      <c r="C10" s="173"/>
      <c r="D10" s="174"/>
      <c r="E10" s="174" t="s">
        <v>248</v>
      </c>
      <c r="F10" s="175"/>
      <c r="G10" s="175"/>
      <c r="H10" s="175"/>
      <c r="I10" s="175"/>
      <c r="J10" s="162"/>
      <c r="K10" s="162"/>
      <c r="L10" s="176"/>
      <c r="M10" s="177">
        <v>21402252469</v>
      </c>
      <c r="N10" s="178"/>
      <c r="AL10" s="223"/>
    </row>
    <row r="11" spans="1:38" s="51" customFormat="1" x14ac:dyDescent="0.15">
      <c r="A11" s="1" t="s">
        <v>249</v>
      </c>
      <c r="B11" s="3"/>
      <c r="C11" s="173"/>
      <c r="D11" s="174"/>
      <c r="E11" s="174"/>
      <c r="F11" s="175" t="s">
        <v>250</v>
      </c>
      <c r="G11" s="175"/>
      <c r="H11" s="175"/>
      <c r="I11" s="175"/>
      <c r="J11" s="162"/>
      <c r="K11" s="162"/>
      <c r="L11" s="176"/>
      <c r="M11" s="177">
        <v>8709268654</v>
      </c>
      <c r="N11" s="178"/>
      <c r="AL11" s="223"/>
    </row>
    <row r="12" spans="1:38" s="51" customFormat="1" x14ac:dyDescent="0.15">
      <c r="A12" s="1" t="s">
        <v>251</v>
      </c>
      <c r="B12" s="3"/>
      <c r="C12" s="173"/>
      <c r="D12" s="174"/>
      <c r="E12" s="174"/>
      <c r="F12" s="175" t="s">
        <v>252</v>
      </c>
      <c r="G12" s="175"/>
      <c r="H12" s="175"/>
      <c r="I12" s="175"/>
      <c r="J12" s="162"/>
      <c r="K12" s="162"/>
      <c r="L12" s="176"/>
      <c r="M12" s="177">
        <v>11892888146</v>
      </c>
      <c r="N12" s="178"/>
      <c r="AL12" s="223"/>
    </row>
    <row r="13" spans="1:38" s="51" customFormat="1" x14ac:dyDescent="0.15">
      <c r="A13" s="1" t="s">
        <v>253</v>
      </c>
      <c r="B13" s="3"/>
      <c r="C13" s="179"/>
      <c r="D13" s="162"/>
      <c r="E13" s="162"/>
      <c r="F13" s="162" t="s">
        <v>254</v>
      </c>
      <c r="G13" s="162"/>
      <c r="H13" s="162"/>
      <c r="I13" s="162"/>
      <c r="J13" s="162"/>
      <c r="K13" s="162"/>
      <c r="L13" s="176"/>
      <c r="M13" s="177">
        <v>274915890</v>
      </c>
      <c r="N13" s="178"/>
      <c r="AL13" s="223"/>
    </row>
    <row r="14" spans="1:38" s="51" customFormat="1" x14ac:dyDescent="0.15">
      <c r="A14" s="1" t="s">
        <v>255</v>
      </c>
      <c r="B14" s="3"/>
      <c r="C14" s="180"/>
      <c r="D14" s="181"/>
      <c r="E14" s="162"/>
      <c r="F14" s="181" t="s">
        <v>256</v>
      </c>
      <c r="G14" s="181"/>
      <c r="H14" s="181"/>
      <c r="I14" s="181"/>
      <c r="J14" s="162"/>
      <c r="K14" s="162"/>
      <c r="L14" s="176"/>
      <c r="M14" s="177">
        <v>525179779</v>
      </c>
      <c r="N14" s="178"/>
      <c r="AL14" s="223"/>
    </row>
    <row r="15" spans="1:38" s="51" customFormat="1" x14ac:dyDescent="0.15">
      <c r="A15" s="1" t="s">
        <v>257</v>
      </c>
      <c r="B15" s="3"/>
      <c r="C15" s="179"/>
      <c r="D15" s="181"/>
      <c r="E15" s="162" t="s">
        <v>258</v>
      </c>
      <c r="F15" s="181"/>
      <c r="G15" s="181"/>
      <c r="H15" s="181"/>
      <c r="I15" s="181"/>
      <c r="J15" s="162"/>
      <c r="K15" s="162"/>
      <c r="L15" s="176"/>
      <c r="M15" s="177">
        <v>44483126615</v>
      </c>
      <c r="N15" s="178"/>
      <c r="AL15" s="223"/>
    </row>
    <row r="16" spans="1:38" s="51" customFormat="1" x14ac:dyDescent="0.15">
      <c r="A16" s="1" t="s">
        <v>259</v>
      </c>
      <c r="B16" s="3"/>
      <c r="C16" s="179"/>
      <c r="D16" s="181"/>
      <c r="E16" s="181"/>
      <c r="F16" s="162" t="s">
        <v>260</v>
      </c>
      <c r="G16" s="181"/>
      <c r="H16" s="181"/>
      <c r="I16" s="181"/>
      <c r="J16" s="162"/>
      <c r="K16" s="162"/>
      <c r="L16" s="176"/>
      <c r="M16" s="177">
        <v>24906756681</v>
      </c>
      <c r="N16" s="178"/>
      <c r="AL16" s="223"/>
    </row>
    <row r="17" spans="1:38" s="51" customFormat="1" x14ac:dyDescent="0.15">
      <c r="A17" s="1" t="s">
        <v>261</v>
      </c>
      <c r="B17" s="3"/>
      <c r="C17" s="179"/>
      <c r="D17" s="181"/>
      <c r="E17" s="181"/>
      <c r="F17" s="162" t="s">
        <v>262</v>
      </c>
      <c r="G17" s="181"/>
      <c r="H17" s="181"/>
      <c r="I17" s="181"/>
      <c r="J17" s="162"/>
      <c r="K17" s="162"/>
      <c r="L17" s="176"/>
      <c r="M17" s="177">
        <v>19183529689</v>
      </c>
      <c r="N17" s="178"/>
      <c r="AL17" s="223"/>
    </row>
    <row r="18" spans="1:38" s="51" customFormat="1" x14ac:dyDescent="0.15">
      <c r="A18" s="1" t="s">
        <v>263</v>
      </c>
      <c r="B18" s="3"/>
      <c r="C18" s="179"/>
      <c r="D18" s="162"/>
      <c r="E18" s="181"/>
      <c r="F18" s="162" t="s">
        <v>264</v>
      </c>
      <c r="G18" s="181"/>
      <c r="H18" s="181"/>
      <c r="I18" s="181"/>
      <c r="J18" s="162"/>
      <c r="K18" s="162"/>
      <c r="L18" s="176"/>
      <c r="M18" s="177">
        <v>345898000</v>
      </c>
      <c r="N18" s="182"/>
      <c r="AL18" s="223"/>
    </row>
    <row r="19" spans="1:38" s="51" customFormat="1" x14ac:dyDescent="0.15">
      <c r="A19" s="1" t="s">
        <v>265</v>
      </c>
      <c r="B19" s="3"/>
      <c r="C19" s="179"/>
      <c r="D19" s="162"/>
      <c r="E19" s="183"/>
      <c r="F19" s="181" t="s">
        <v>256</v>
      </c>
      <c r="G19" s="162"/>
      <c r="H19" s="181"/>
      <c r="I19" s="181"/>
      <c r="J19" s="162"/>
      <c r="K19" s="162"/>
      <c r="L19" s="176"/>
      <c r="M19" s="177">
        <v>46942245</v>
      </c>
      <c r="N19" s="178"/>
      <c r="AL19" s="223"/>
    </row>
    <row r="20" spans="1:38" s="51" customFormat="1" x14ac:dyDescent="0.15">
      <c r="A20" s="1" t="s">
        <v>266</v>
      </c>
      <c r="B20" s="3"/>
      <c r="C20" s="179"/>
      <c r="D20" s="162" t="s">
        <v>267</v>
      </c>
      <c r="E20" s="183"/>
      <c r="F20" s="181"/>
      <c r="G20" s="181"/>
      <c r="H20" s="181"/>
      <c r="I20" s="181"/>
      <c r="J20" s="162"/>
      <c r="K20" s="162"/>
      <c r="L20" s="176"/>
      <c r="M20" s="177">
        <v>70759987681</v>
      </c>
      <c r="N20" s="178"/>
      <c r="AL20" s="223"/>
    </row>
    <row r="21" spans="1:38" s="51" customFormat="1" x14ac:dyDescent="0.15">
      <c r="A21" s="1" t="s">
        <v>268</v>
      </c>
      <c r="B21" s="3"/>
      <c r="C21" s="179"/>
      <c r="D21" s="162"/>
      <c r="E21" s="183" t="s">
        <v>269</v>
      </c>
      <c r="F21" s="181"/>
      <c r="G21" s="181"/>
      <c r="H21" s="181"/>
      <c r="I21" s="181"/>
      <c r="J21" s="162"/>
      <c r="K21" s="162"/>
      <c r="L21" s="176"/>
      <c r="M21" s="177">
        <v>41184771139</v>
      </c>
      <c r="N21" s="178"/>
      <c r="AL21" s="223"/>
    </row>
    <row r="22" spans="1:38" s="51" customFormat="1" x14ac:dyDescent="0.15">
      <c r="A22" s="1" t="s">
        <v>270</v>
      </c>
      <c r="B22" s="3"/>
      <c r="C22" s="179"/>
      <c r="D22" s="162"/>
      <c r="E22" s="183" t="s">
        <v>271</v>
      </c>
      <c r="F22" s="181"/>
      <c r="G22" s="181"/>
      <c r="H22" s="181"/>
      <c r="I22" s="181"/>
      <c r="J22" s="162"/>
      <c r="K22" s="162"/>
      <c r="L22" s="176"/>
      <c r="M22" s="177">
        <v>22877124695</v>
      </c>
      <c r="N22" s="178"/>
      <c r="AL22" s="223"/>
    </row>
    <row r="23" spans="1:38" s="51" customFormat="1" x14ac:dyDescent="0.15">
      <c r="A23" s="1" t="s">
        <v>272</v>
      </c>
      <c r="B23" s="3"/>
      <c r="C23" s="179"/>
      <c r="D23" s="162"/>
      <c r="E23" s="183" t="s">
        <v>273</v>
      </c>
      <c r="F23" s="181"/>
      <c r="G23" s="181"/>
      <c r="H23" s="181"/>
      <c r="I23" s="181"/>
      <c r="J23" s="162"/>
      <c r="K23" s="162"/>
      <c r="L23" s="176"/>
      <c r="M23" s="177">
        <v>2613306541</v>
      </c>
      <c r="N23" s="178"/>
      <c r="AL23" s="223"/>
    </row>
    <row r="24" spans="1:38" s="51" customFormat="1" x14ac:dyDescent="0.15">
      <c r="A24" s="1" t="s">
        <v>274</v>
      </c>
      <c r="B24" s="3"/>
      <c r="C24" s="179"/>
      <c r="D24" s="162"/>
      <c r="E24" s="183" t="s">
        <v>275</v>
      </c>
      <c r="F24" s="181"/>
      <c r="G24" s="181"/>
      <c r="H24" s="181"/>
      <c r="I24" s="183"/>
      <c r="J24" s="162"/>
      <c r="K24" s="162"/>
      <c r="L24" s="176"/>
      <c r="M24" s="177">
        <v>4084785306</v>
      </c>
      <c r="N24" s="178"/>
      <c r="AL24" s="223"/>
    </row>
    <row r="25" spans="1:38" s="51" customFormat="1" x14ac:dyDescent="0.15">
      <c r="A25" s="1" t="s">
        <v>276</v>
      </c>
      <c r="B25" s="3"/>
      <c r="C25" s="179"/>
      <c r="D25" s="162" t="s">
        <v>277</v>
      </c>
      <c r="E25" s="183"/>
      <c r="F25" s="181"/>
      <c r="G25" s="181"/>
      <c r="H25" s="181"/>
      <c r="I25" s="183"/>
      <c r="J25" s="162"/>
      <c r="K25" s="162"/>
      <c r="L25" s="176"/>
      <c r="M25" s="177">
        <v>8993600</v>
      </c>
      <c r="N25" s="178"/>
      <c r="AL25" s="223"/>
    </row>
    <row r="26" spans="1:38" s="51" customFormat="1" x14ac:dyDescent="0.15">
      <c r="A26" s="1" t="s">
        <v>278</v>
      </c>
      <c r="B26" s="3"/>
      <c r="C26" s="179"/>
      <c r="D26" s="162"/>
      <c r="E26" s="183" t="s">
        <v>279</v>
      </c>
      <c r="F26" s="181"/>
      <c r="G26" s="181"/>
      <c r="H26" s="181"/>
      <c r="I26" s="181"/>
      <c r="J26" s="162"/>
      <c r="K26" s="162"/>
      <c r="L26" s="176"/>
      <c r="M26" s="177">
        <v>8993600</v>
      </c>
      <c r="N26" s="178"/>
      <c r="AL26" s="223"/>
    </row>
    <row r="27" spans="1:38" s="51" customFormat="1" x14ac:dyDescent="0.15">
      <c r="A27" s="1" t="s">
        <v>280</v>
      </c>
      <c r="B27" s="3"/>
      <c r="C27" s="179"/>
      <c r="D27" s="162"/>
      <c r="E27" s="183" t="s">
        <v>256</v>
      </c>
      <c r="F27" s="181"/>
      <c r="G27" s="181"/>
      <c r="H27" s="181"/>
      <c r="I27" s="181"/>
      <c r="J27" s="162"/>
      <c r="K27" s="162"/>
      <c r="L27" s="176"/>
      <c r="M27" s="177">
        <v>0</v>
      </c>
      <c r="N27" s="178"/>
      <c r="AL27" s="223"/>
    </row>
    <row r="28" spans="1:38" s="51" customFormat="1" x14ac:dyDescent="0.15">
      <c r="A28" s="1" t="s">
        <v>281</v>
      </c>
      <c r="B28" s="3"/>
      <c r="C28" s="179"/>
      <c r="D28" s="162" t="s">
        <v>282</v>
      </c>
      <c r="E28" s="183"/>
      <c r="F28" s="181"/>
      <c r="G28" s="181"/>
      <c r="H28" s="181"/>
      <c r="I28" s="181"/>
      <c r="J28" s="162"/>
      <c r="K28" s="162"/>
      <c r="L28" s="176"/>
      <c r="M28" s="177">
        <v>6937188</v>
      </c>
      <c r="N28" s="178"/>
      <c r="AL28" s="223"/>
    </row>
    <row r="29" spans="1:38" s="51" customFormat="1" x14ac:dyDescent="0.15">
      <c r="A29" s="1" t="s">
        <v>243</v>
      </c>
      <c r="B29" s="3"/>
      <c r="C29" s="184" t="s">
        <v>244</v>
      </c>
      <c r="D29" s="185"/>
      <c r="E29" s="186"/>
      <c r="F29" s="187"/>
      <c r="G29" s="187"/>
      <c r="H29" s="187"/>
      <c r="I29" s="187"/>
      <c r="J29" s="185"/>
      <c r="K29" s="185"/>
      <c r="L29" s="188"/>
      <c r="M29" s="189">
        <v>4872552185</v>
      </c>
      <c r="N29" s="190"/>
      <c r="AL29" s="223"/>
    </row>
    <row r="30" spans="1:38" s="51" customFormat="1" x14ac:dyDescent="0.15">
      <c r="A30" s="1"/>
      <c r="B30" s="3"/>
      <c r="C30" s="179" t="s">
        <v>352</v>
      </c>
      <c r="D30" s="162"/>
      <c r="E30" s="183"/>
      <c r="F30" s="181"/>
      <c r="G30" s="181"/>
      <c r="H30" s="181"/>
      <c r="I30" s="183"/>
      <c r="J30" s="162"/>
      <c r="K30" s="162"/>
      <c r="L30" s="176"/>
      <c r="M30" s="191"/>
      <c r="N30" s="192"/>
      <c r="AL30" s="223"/>
    </row>
    <row r="31" spans="1:38" s="51" customFormat="1" x14ac:dyDescent="0.15">
      <c r="A31" s="1" t="s">
        <v>285</v>
      </c>
      <c r="B31" s="3"/>
      <c r="C31" s="179"/>
      <c r="D31" s="162" t="s">
        <v>286</v>
      </c>
      <c r="E31" s="183"/>
      <c r="F31" s="181"/>
      <c r="G31" s="181"/>
      <c r="H31" s="181"/>
      <c r="I31" s="181"/>
      <c r="J31" s="162"/>
      <c r="K31" s="162"/>
      <c r="L31" s="176"/>
      <c r="M31" s="177">
        <v>4136235886</v>
      </c>
      <c r="N31" s="178"/>
      <c r="AL31" s="223"/>
    </row>
    <row r="32" spans="1:38" s="51" customFormat="1" x14ac:dyDescent="0.15">
      <c r="A32" s="1" t="s">
        <v>287</v>
      </c>
      <c r="B32" s="3"/>
      <c r="C32" s="179"/>
      <c r="D32" s="162"/>
      <c r="E32" s="183" t="s">
        <v>288</v>
      </c>
      <c r="F32" s="181"/>
      <c r="G32" s="181"/>
      <c r="H32" s="181"/>
      <c r="I32" s="181"/>
      <c r="J32" s="162"/>
      <c r="K32" s="162"/>
      <c r="L32" s="176"/>
      <c r="M32" s="177">
        <v>3213101114</v>
      </c>
      <c r="N32" s="178"/>
      <c r="AL32" s="223"/>
    </row>
    <row r="33" spans="1:38" s="51" customFormat="1" x14ac:dyDescent="0.15">
      <c r="A33" s="1" t="s">
        <v>289</v>
      </c>
      <c r="B33" s="3"/>
      <c r="C33" s="179"/>
      <c r="D33" s="162"/>
      <c r="E33" s="183" t="s">
        <v>290</v>
      </c>
      <c r="F33" s="181"/>
      <c r="G33" s="181"/>
      <c r="H33" s="181"/>
      <c r="I33" s="181"/>
      <c r="J33" s="162"/>
      <c r="K33" s="162"/>
      <c r="L33" s="176"/>
      <c r="M33" s="177">
        <v>844905772</v>
      </c>
      <c r="N33" s="178"/>
      <c r="AL33" s="223"/>
    </row>
    <row r="34" spans="1:38" s="51" customFormat="1" x14ac:dyDescent="0.15">
      <c r="A34" s="1" t="s">
        <v>291</v>
      </c>
      <c r="B34" s="3"/>
      <c r="C34" s="179"/>
      <c r="D34" s="162"/>
      <c r="E34" s="183" t="s">
        <v>292</v>
      </c>
      <c r="F34" s="181"/>
      <c r="G34" s="181"/>
      <c r="H34" s="181"/>
      <c r="I34" s="181"/>
      <c r="J34" s="162"/>
      <c r="K34" s="162"/>
      <c r="L34" s="176"/>
      <c r="M34" s="177">
        <v>0</v>
      </c>
      <c r="N34" s="178"/>
      <c r="AL34" s="223"/>
    </row>
    <row r="35" spans="1:38" s="51" customFormat="1" x14ac:dyDescent="0.15">
      <c r="A35" s="1" t="s">
        <v>293</v>
      </c>
      <c r="B35" s="3"/>
      <c r="C35" s="179"/>
      <c r="D35" s="162"/>
      <c r="E35" s="183" t="s">
        <v>294</v>
      </c>
      <c r="F35" s="181"/>
      <c r="G35" s="181"/>
      <c r="H35" s="181"/>
      <c r="I35" s="181"/>
      <c r="J35" s="162"/>
      <c r="K35" s="162"/>
      <c r="L35" s="176"/>
      <c r="M35" s="177">
        <v>78229000</v>
      </c>
      <c r="N35" s="178"/>
      <c r="AL35" s="223"/>
    </row>
    <row r="36" spans="1:38" s="51" customFormat="1" x14ac:dyDescent="0.15">
      <c r="A36" s="1" t="s">
        <v>295</v>
      </c>
      <c r="B36" s="3"/>
      <c r="C36" s="179"/>
      <c r="D36" s="162"/>
      <c r="E36" s="183" t="s">
        <v>256</v>
      </c>
      <c r="F36" s="181"/>
      <c r="G36" s="181"/>
      <c r="H36" s="181"/>
      <c r="I36" s="181"/>
      <c r="J36" s="162"/>
      <c r="K36" s="162"/>
      <c r="L36" s="176"/>
      <c r="M36" s="177">
        <v>0</v>
      </c>
      <c r="N36" s="178"/>
      <c r="AL36" s="223"/>
    </row>
    <row r="37" spans="1:38" s="51" customFormat="1" x14ac:dyDescent="0.15">
      <c r="A37" s="1" t="s">
        <v>296</v>
      </c>
      <c r="B37" s="3"/>
      <c r="C37" s="179"/>
      <c r="D37" s="162" t="s">
        <v>297</v>
      </c>
      <c r="E37" s="183"/>
      <c r="F37" s="181"/>
      <c r="G37" s="181"/>
      <c r="H37" s="181"/>
      <c r="I37" s="183"/>
      <c r="J37" s="162"/>
      <c r="K37" s="162"/>
      <c r="L37" s="176"/>
      <c r="M37" s="177">
        <v>1690869033</v>
      </c>
      <c r="N37" s="178"/>
      <c r="AL37" s="223"/>
    </row>
    <row r="38" spans="1:38" s="51" customFormat="1" x14ac:dyDescent="0.15">
      <c r="A38" s="1" t="s">
        <v>298</v>
      </c>
      <c r="B38" s="3"/>
      <c r="C38" s="179"/>
      <c r="D38" s="162"/>
      <c r="E38" s="183" t="s">
        <v>271</v>
      </c>
      <c r="F38" s="181"/>
      <c r="G38" s="181"/>
      <c r="H38" s="181"/>
      <c r="I38" s="183"/>
      <c r="J38" s="162"/>
      <c r="K38" s="162"/>
      <c r="L38" s="176"/>
      <c r="M38" s="177">
        <v>413088200</v>
      </c>
      <c r="N38" s="178"/>
      <c r="AL38" s="223"/>
    </row>
    <row r="39" spans="1:38" s="51" customFormat="1" x14ac:dyDescent="0.15">
      <c r="A39" s="1" t="s">
        <v>299</v>
      </c>
      <c r="B39" s="3"/>
      <c r="C39" s="179"/>
      <c r="D39" s="162"/>
      <c r="E39" s="183" t="s">
        <v>300</v>
      </c>
      <c r="F39" s="181"/>
      <c r="G39" s="181"/>
      <c r="H39" s="181"/>
      <c r="I39" s="183"/>
      <c r="J39" s="162"/>
      <c r="K39" s="162"/>
      <c r="L39" s="176"/>
      <c r="M39" s="177">
        <v>1178836825</v>
      </c>
      <c r="N39" s="178"/>
      <c r="AL39" s="223"/>
    </row>
    <row r="40" spans="1:38" s="51" customFormat="1" x14ac:dyDescent="0.15">
      <c r="A40" s="1" t="s">
        <v>301</v>
      </c>
      <c r="B40" s="3"/>
      <c r="C40" s="179"/>
      <c r="D40" s="162"/>
      <c r="E40" s="183" t="s">
        <v>302</v>
      </c>
      <c r="F40" s="181"/>
      <c r="G40" s="162"/>
      <c r="H40" s="181"/>
      <c r="I40" s="181"/>
      <c r="J40" s="162"/>
      <c r="K40" s="162"/>
      <c r="L40" s="176"/>
      <c r="M40" s="177">
        <v>74568200</v>
      </c>
      <c r="N40" s="178"/>
      <c r="AL40" s="223"/>
    </row>
    <row r="41" spans="1:38" s="51" customFormat="1" x14ac:dyDescent="0.15">
      <c r="A41" s="1" t="s">
        <v>303</v>
      </c>
      <c r="B41" s="3"/>
      <c r="C41" s="179"/>
      <c r="D41" s="162"/>
      <c r="E41" s="183" t="s">
        <v>304</v>
      </c>
      <c r="F41" s="181"/>
      <c r="G41" s="162"/>
      <c r="H41" s="181"/>
      <c r="I41" s="181"/>
      <c r="J41" s="162"/>
      <c r="K41" s="162"/>
      <c r="L41" s="176"/>
      <c r="M41" s="177">
        <v>2743552</v>
      </c>
      <c r="N41" s="178"/>
      <c r="AL41" s="223"/>
    </row>
    <row r="42" spans="1:38" s="51" customFormat="1" x14ac:dyDescent="0.15">
      <c r="A42" s="1" t="s">
        <v>305</v>
      </c>
      <c r="B42" s="3"/>
      <c r="C42" s="179"/>
      <c r="D42" s="162"/>
      <c r="E42" s="183" t="s">
        <v>275</v>
      </c>
      <c r="F42" s="181"/>
      <c r="G42" s="181"/>
      <c r="H42" s="181"/>
      <c r="I42" s="181"/>
      <c r="J42" s="162"/>
      <c r="K42" s="162"/>
      <c r="L42" s="176"/>
      <c r="M42" s="177">
        <v>21632256</v>
      </c>
      <c r="N42" s="178"/>
      <c r="AL42" s="223"/>
    </row>
    <row r="43" spans="1:38" s="51" customFormat="1" x14ac:dyDescent="0.15">
      <c r="A43" s="1" t="s">
        <v>283</v>
      </c>
      <c r="B43" s="3"/>
      <c r="C43" s="184" t="s">
        <v>284</v>
      </c>
      <c r="D43" s="185"/>
      <c r="E43" s="186"/>
      <c r="F43" s="187"/>
      <c r="G43" s="187"/>
      <c r="H43" s="187"/>
      <c r="I43" s="187"/>
      <c r="J43" s="185"/>
      <c r="K43" s="185"/>
      <c r="L43" s="188"/>
      <c r="M43" s="189">
        <v>-2445366853</v>
      </c>
      <c r="N43" s="190"/>
      <c r="AL43" s="223"/>
    </row>
    <row r="44" spans="1:38" s="51" customFormat="1" x14ac:dyDescent="0.15">
      <c r="A44" s="1"/>
      <c r="B44" s="3"/>
      <c r="C44" s="179" t="s">
        <v>353</v>
      </c>
      <c r="D44" s="162"/>
      <c r="E44" s="183"/>
      <c r="F44" s="181"/>
      <c r="G44" s="181"/>
      <c r="H44" s="181"/>
      <c r="I44" s="181"/>
      <c r="J44" s="162"/>
      <c r="K44" s="162"/>
      <c r="L44" s="176"/>
      <c r="M44" s="191"/>
      <c r="N44" s="192"/>
      <c r="AL44" s="223"/>
    </row>
    <row r="45" spans="1:38" s="51" customFormat="1" x14ac:dyDescent="0.15">
      <c r="A45" s="1" t="s">
        <v>308</v>
      </c>
      <c r="B45" s="3"/>
      <c r="C45" s="179"/>
      <c r="D45" s="162" t="s">
        <v>309</v>
      </c>
      <c r="E45" s="183"/>
      <c r="F45" s="181"/>
      <c r="G45" s="181"/>
      <c r="H45" s="181"/>
      <c r="I45" s="181"/>
      <c r="J45" s="162"/>
      <c r="K45" s="162"/>
      <c r="L45" s="176"/>
      <c r="M45" s="177">
        <v>3414001259</v>
      </c>
      <c r="N45" s="178"/>
      <c r="AL45" s="223"/>
    </row>
    <row r="46" spans="1:38" s="51" customFormat="1" x14ac:dyDescent="0.15">
      <c r="A46" s="1" t="s">
        <v>310</v>
      </c>
      <c r="B46" s="3"/>
      <c r="C46" s="179"/>
      <c r="D46" s="162"/>
      <c r="E46" s="183" t="s">
        <v>359</v>
      </c>
      <c r="F46" s="181"/>
      <c r="G46" s="181"/>
      <c r="H46" s="181"/>
      <c r="I46" s="181"/>
      <c r="J46" s="162"/>
      <c r="K46" s="162"/>
      <c r="L46" s="176"/>
      <c r="M46" s="177">
        <v>3399419261</v>
      </c>
      <c r="N46" s="178"/>
      <c r="AL46" s="223"/>
    </row>
    <row r="47" spans="1:38" s="51" customFormat="1" x14ac:dyDescent="0.15">
      <c r="A47" s="1" t="s">
        <v>311</v>
      </c>
      <c r="B47" s="3"/>
      <c r="C47" s="179"/>
      <c r="D47" s="162"/>
      <c r="E47" s="183" t="s">
        <v>256</v>
      </c>
      <c r="F47" s="181"/>
      <c r="G47" s="181"/>
      <c r="H47" s="181"/>
      <c r="I47" s="181"/>
      <c r="J47" s="162"/>
      <c r="K47" s="162"/>
      <c r="L47" s="176"/>
      <c r="M47" s="177">
        <v>14581998</v>
      </c>
      <c r="N47" s="178"/>
      <c r="AL47" s="223"/>
    </row>
    <row r="48" spans="1:38" s="51" customFormat="1" x14ac:dyDescent="0.15">
      <c r="A48" s="1" t="s">
        <v>312</v>
      </c>
      <c r="B48" s="3"/>
      <c r="C48" s="179"/>
      <c r="D48" s="162" t="s">
        <v>313</v>
      </c>
      <c r="E48" s="183"/>
      <c r="F48" s="181"/>
      <c r="G48" s="181"/>
      <c r="H48" s="181"/>
      <c r="I48" s="181"/>
      <c r="J48" s="162"/>
      <c r="K48" s="162"/>
      <c r="L48" s="176"/>
      <c r="M48" s="177">
        <v>890094000</v>
      </c>
      <c r="N48" s="178"/>
      <c r="AL48" s="223"/>
    </row>
    <row r="49" spans="1:38" s="51" customFormat="1" x14ac:dyDescent="0.15">
      <c r="A49" s="1" t="s">
        <v>314</v>
      </c>
      <c r="B49" s="3"/>
      <c r="C49" s="179"/>
      <c r="D49" s="162"/>
      <c r="E49" s="183" t="s">
        <v>360</v>
      </c>
      <c r="F49" s="181"/>
      <c r="G49" s="181"/>
      <c r="H49" s="181"/>
      <c r="I49" s="175"/>
      <c r="J49" s="162"/>
      <c r="K49" s="162"/>
      <c r="L49" s="176"/>
      <c r="M49" s="177">
        <v>890094000</v>
      </c>
      <c r="N49" s="178"/>
      <c r="AL49" s="223"/>
    </row>
    <row r="50" spans="1:38" s="51" customFormat="1" x14ac:dyDescent="0.15">
      <c r="A50" s="1" t="s">
        <v>315</v>
      </c>
      <c r="B50" s="3"/>
      <c r="C50" s="179"/>
      <c r="D50" s="162"/>
      <c r="E50" s="183" t="s">
        <v>275</v>
      </c>
      <c r="F50" s="181"/>
      <c r="G50" s="181"/>
      <c r="H50" s="181"/>
      <c r="I50" s="193"/>
      <c r="J50" s="162"/>
      <c r="K50" s="162"/>
      <c r="L50" s="176"/>
      <c r="M50" s="177">
        <v>0</v>
      </c>
      <c r="N50" s="178"/>
      <c r="AL50" s="223"/>
    </row>
    <row r="51" spans="1:38" s="51" customFormat="1" x14ac:dyDescent="0.15">
      <c r="A51" s="1" t="s">
        <v>306</v>
      </c>
      <c r="B51" s="3"/>
      <c r="C51" s="184" t="s">
        <v>307</v>
      </c>
      <c r="D51" s="185"/>
      <c r="E51" s="186"/>
      <c r="F51" s="187"/>
      <c r="G51" s="187"/>
      <c r="H51" s="187"/>
      <c r="I51" s="194"/>
      <c r="J51" s="185"/>
      <c r="K51" s="185"/>
      <c r="L51" s="188"/>
      <c r="M51" s="189">
        <v>-2523907259</v>
      </c>
      <c r="N51" s="190"/>
      <c r="AL51" s="223"/>
    </row>
    <row r="52" spans="1:38" s="51" customFormat="1" x14ac:dyDescent="0.15">
      <c r="A52" s="1" t="s">
        <v>316</v>
      </c>
      <c r="B52" s="3"/>
      <c r="C52" s="304" t="s">
        <v>317</v>
      </c>
      <c r="D52" s="305"/>
      <c r="E52" s="305"/>
      <c r="F52" s="305"/>
      <c r="G52" s="305"/>
      <c r="H52" s="305"/>
      <c r="I52" s="305"/>
      <c r="J52" s="305"/>
      <c r="K52" s="305"/>
      <c r="L52" s="306"/>
      <c r="M52" s="189">
        <v>-96721927</v>
      </c>
      <c r="N52" s="190"/>
      <c r="AL52" s="223"/>
    </row>
    <row r="53" spans="1:38" s="51" customFormat="1" x14ac:dyDescent="0.15">
      <c r="A53" s="1" t="s">
        <v>318</v>
      </c>
      <c r="B53" s="3"/>
      <c r="C53" s="282" t="s">
        <v>319</v>
      </c>
      <c r="D53" s="283"/>
      <c r="E53" s="283"/>
      <c r="F53" s="283"/>
      <c r="G53" s="283"/>
      <c r="H53" s="283"/>
      <c r="I53" s="283"/>
      <c r="J53" s="283"/>
      <c r="K53" s="283"/>
      <c r="L53" s="284"/>
      <c r="M53" s="189">
        <v>3846680073</v>
      </c>
      <c r="N53" s="190"/>
      <c r="AL53" s="223"/>
    </row>
    <row r="54" spans="1:38" s="51" customFormat="1" ht="14.25" thickBot="1" x14ac:dyDescent="0.2">
      <c r="A54" s="1">
        <v>4435000</v>
      </c>
      <c r="B54" s="3"/>
      <c r="C54" s="285" t="s">
        <v>237</v>
      </c>
      <c r="D54" s="286"/>
      <c r="E54" s="286"/>
      <c r="F54" s="286"/>
      <c r="G54" s="286"/>
      <c r="H54" s="286"/>
      <c r="I54" s="286"/>
      <c r="J54" s="286"/>
      <c r="K54" s="286"/>
      <c r="L54" s="287"/>
      <c r="M54" s="195">
        <v>-2752167</v>
      </c>
      <c r="N54" s="190"/>
      <c r="AL54" s="223"/>
    </row>
    <row r="55" spans="1:38" s="51" customFormat="1" ht="14.25" thickBot="1" x14ac:dyDescent="0.2">
      <c r="A55" s="1" t="s">
        <v>320</v>
      </c>
      <c r="B55" s="3"/>
      <c r="C55" s="288" t="s">
        <v>321</v>
      </c>
      <c r="D55" s="289"/>
      <c r="E55" s="289"/>
      <c r="F55" s="289"/>
      <c r="G55" s="289"/>
      <c r="H55" s="289"/>
      <c r="I55" s="289"/>
      <c r="J55" s="289"/>
      <c r="K55" s="289"/>
      <c r="L55" s="290"/>
      <c r="M55" s="196">
        <v>3747205979</v>
      </c>
      <c r="N55" s="197"/>
      <c r="AL55" s="223"/>
    </row>
    <row r="56" spans="1:38" s="51" customFormat="1" ht="14.25" thickBot="1" x14ac:dyDescent="0.2">
      <c r="A56" s="1"/>
      <c r="B56" s="3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9"/>
      <c r="N56" s="200"/>
      <c r="AL56" s="223"/>
    </row>
    <row r="57" spans="1:38" s="51" customFormat="1" x14ac:dyDescent="0.15">
      <c r="A57" s="1" t="s">
        <v>322</v>
      </c>
      <c r="B57" s="3"/>
      <c r="C57" s="201" t="s">
        <v>323</v>
      </c>
      <c r="D57" s="202"/>
      <c r="E57" s="202"/>
      <c r="F57" s="202"/>
      <c r="G57" s="202"/>
      <c r="H57" s="202"/>
      <c r="I57" s="202"/>
      <c r="J57" s="202"/>
      <c r="K57" s="202"/>
      <c r="L57" s="202"/>
      <c r="M57" s="203">
        <v>127005495</v>
      </c>
      <c r="N57" s="204"/>
      <c r="AL57" s="223"/>
    </row>
    <row r="58" spans="1:38" s="51" customFormat="1" x14ac:dyDescent="0.15">
      <c r="A58" s="1" t="s">
        <v>324</v>
      </c>
      <c r="B58" s="3"/>
      <c r="C58" s="205" t="s">
        <v>325</v>
      </c>
      <c r="D58" s="206"/>
      <c r="E58" s="206"/>
      <c r="F58" s="206"/>
      <c r="G58" s="206"/>
      <c r="H58" s="206"/>
      <c r="I58" s="206"/>
      <c r="J58" s="206"/>
      <c r="K58" s="206"/>
      <c r="L58" s="206"/>
      <c r="M58" s="189">
        <v>207763817</v>
      </c>
      <c r="N58" s="190"/>
      <c r="AL58" s="223"/>
    </row>
    <row r="59" spans="1:38" s="51" customFormat="1" ht="14.25" thickBot="1" x14ac:dyDescent="0.2">
      <c r="A59" s="1" t="s">
        <v>326</v>
      </c>
      <c r="B59" s="3"/>
      <c r="C59" s="207" t="s">
        <v>327</v>
      </c>
      <c r="D59" s="208"/>
      <c r="E59" s="208"/>
      <c r="F59" s="208"/>
      <c r="G59" s="208"/>
      <c r="H59" s="208"/>
      <c r="I59" s="208"/>
      <c r="J59" s="208"/>
      <c r="K59" s="208"/>
      <c r="L59" s="208"/>
      <c r="M59" s="209">
        <v>334769312</v>
      </c>
      <c r="N59" s="210"/>
      <c r="AL59" s="223"/>
    </row>
    <row r="60" spans="1:38" s="51" customFormat="1" ht="14.25" thickBot="1" x14ac:dyDescent="0.2">
      <c r="A60" s="1" t="s">
        <v>328</v>
      </c>
      <c r="B60" s="3"/>
      <c r="C60" s="211" t="s">
        <v>329</v>
      </c>
      <c r="D60" s="212"/>
      <c r="E60" s="213"/>
      <c r="F60" s="214"/>
      <c r="G60" s="214"/>
      <c r="H60" s="214"/>
      <c r="I60" s="214"/>
      <c r="J60" s="212"/>
      <c r="K60" s="212"/>
      <c r="L60" s="212"/>
      <c r="M60" s="196">
        <v>4081975291</v>
      </c>
      <c r="N60" s="197"/>
      <c r="AL60" s="223"/>
    </row>
    <row r="61" spans="1:38" s="51" customFormat="1" ht="6.75" customHeight="1" x14ac:dyDescent="0.15">
      <c r="A61" s="1"/>
      <c r="B61" s="3"/>
      <c r="C61" s="161"/>
      <c r="D61" s="161"/>
      <c r="E61" s="215"/>
      <c r="F61" s="216"/>
      <c r="G61" s="216"/>
      <c r="H61" s="216"/>
      <c r="I61" s="217"/>
      <c r="J61" s="218"/>
      <c r="K61" s="218"/>
      <c r="L61" s="218"/>
      <c r="M61" s="3"/>
      <c r="N61" s="3"/>
    </row>
    <row r="62" spans="1:38" s="51" customFormat="1" x14ac:dyDescent="0.15">
      <c r="A62" s="1"/>
      <c r="B62" s="3"/>
      <c r="C62" s="161"/>
      <c r="D62" s="219" t="s">
        <v>343</v>
      </c>
      <c r="E62" s="215"/>
      <c r="F62" s="216"/>
      <c r="G62" s="216"/>
      <c r="H62" s="216"/>
      <c r="I62" s="220"/>
      <c r="J62" s="218"/>
      <c r="K62" s="218"/>
      <c r="L62" s="218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連結貸借対照表</vt:lpstr>
      <vt:lpstr>連結行政コスト計算書</vt:lpstr>
      <vt:lpstr>連結純資産変動計算書</vt:lpstr>
      <vt:lpstr>連結資金収支計算書</vt:lpstr>
      <vt:lpstr>連結行政コスト計算書!Print_Area</vt:lpstr>
      <vt:lpstr>連結資金収支計算書!Print_Area</vt:lpstr>
      <vt:lpstr>連結純資産変動計算書!Print_Area</vt:lpstr>
      <vt:lpstr>連結貸借対照表!Print_Area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DPWS361</dc:creator>
  <cp:lastModifiedBy>s0160</cp:lastModifiedBy>
  <dcterms:created xsi:type="dcterms:W3CDTF">2021-03-29T00:33:48Z</dcterms:created>
  <dcterms:modified xsi:type="dcterms:W3CDTF">2021-03-30T01:50:21Z</dcterms:modified>
</cp:coreProperties>
</file>