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30300財政課\０２　予算係\公会計\H28年度決算以降　統一的な基準による地方公会計\平成２８年度決算\★成果物\3月\"/>
    </mc:Choice>
  </mc:AlternateContent>
  <bookViews>
    <workbookView xWindow="0" yWindow="0" windowWidth="20490" windowHeight="7500" tabRatio="74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行政コスト計算書!$B$1:$P$42</definedName>
    <definedName name="_xlnm.Print_Area" localSheetId="3">資金収支計算書!$B$1:$O$61</definedName>
    <definedName name="_xlnm.Print_Area" localSheetId="2">純資産変動計算書!$B$1:$Q$24</definedName>
    <definedName name="_xlnm.Print_Area" localSheetId="0">貸借対照表!$C$1:$AB$63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22" i="5" l="1"/>
  <c r="AE62" i="5"/>
  <c r="AD8" i="5"/>
  <c r="AD39" i="5"/>
  <c r="W13" i="7"/>
  <c r="Q13" i="7"/>
  <c r="AD7" i="5" l="1"/>
  <c r="AD62" i="5" s="1"/>
  <c r="Q22" i="7"/>
  <c r="U13" i="7"/>
  <c r="W22" i="7"/>
  <c r="U22" i="7" s="1"/>
  <c r="Q23" i="7" l="1"/>
</calcChain>
</file>

<file path=xl/sharedStrings.xml><?xml version="1.0" encoding="utf-8"?>
<sst xmlns="http://schemas.openxmlformats.org/spreadsheetml/2006/main" count="511" uniqueCount="343">
  <si>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</si>
  <si>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</si>
  <si>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</si>
  <si>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</si>
  <si>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</si>
  <si>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</si>
  <si>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</si>
  <si>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</si>
  <si>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</si>
  <si>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</si>
  <si>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</si>
  <si>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</si>
  <si>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</si>
  <si>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</si>
  <si>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</si>
  <si>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</si>
  <si>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</si>
  <si>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</si>
  <si>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</si>
  <si>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</si>
  <si>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</si>
  <si>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</si>
  <si>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</si>
  <si>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</si>
  <si>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</si>
  <si>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</si>
  <si>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</si>
  <si>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</si>
  <si>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</si>
  <si>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</si>
  <si>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</si>
  <si>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</si>
  <si>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</si>
  <si>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</si>
  <si>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</si>
  <si>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</si>
  <si>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</si>
  <si>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</si>
  <si>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</si>
  <si>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</si>
  <si>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</si>
  <si>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</si>
  <si>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</si>
  <si>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</si>
  <si>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</si>
  <si>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</si>
  <si>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</si>
  <si>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</si>
  <si>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</si>
  <si>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</si>
  <si>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</si>
  <si>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</si>
  <si>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</si>
  <si>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</si>
  <si>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</si>
  <si>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</si>
  <si>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</si>
  <si>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</si>
  <si>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</si>
  <si>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</si>
  <si>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</si>
  <si>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</si>
  <si>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</si>
  <si>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</si>
  <si>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</si>
  <si>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</si>
  <si>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</si>
  <si>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</si>
  <si>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</si>
  <si>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</si>
  <si>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</si>
  <si>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</si>
  <si>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</si>
  <si>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</si>
  <si>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</si>
  <si>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</si>
  <si>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</si>
  <si>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</si>
  <si>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</si>
  <si>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</si>
  <si>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</si>
  <si>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</si>
  <si>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</si>
  <si>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</si>
  <si>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</si>
  <si>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</si>
  <si>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</si>
  <si>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</si>
  <si>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</si>
  <si>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</si>
  <si>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</si>
  <si>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</si>
  <si>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</si>
  <si>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</si>
  <si>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</si>
  <si>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</si>
  <si>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</si>
  <si>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</si>
  <si>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</si>
  <si>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</si>
  <si>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</si>
  <si>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</si>
  <si>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</si>
  <si>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</si>
  <si>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</si>
  <si>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</si>
  <si>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</si>
  <si>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</si>
  <si>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</si>
  <si>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</si>
  <si>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</si>
  <si>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</si>
  <si>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</si>
  <si>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</si>
  <si>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</si>
  <si>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</si>
  <si>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</si>
  <si>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</si>
  <si>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</si>
  <si>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</si>
  <si>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</si>
  <si>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</si>
  <si>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</si>
  <si>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</si>
  <si>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</si>
  <si>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</si>
  <si>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</si>
  <si>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</si>
  <si>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</si>
  <si>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</si>
  <si>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</si>
  <si>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</si>
  <si>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</si>
  <si>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</si>
  <si>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</si>
  <si>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</si>
  <si>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</si>
  <si>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</si>
  <si>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</si>
  <si>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</si>
  <si>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</si>
  <si>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</si>
  <si>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</si>
  <si>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</si>
  <si>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</si>
  <si>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</si>
  <si>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</si>
  <si>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</si>
  <si>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</si>
  <si>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</si>
  <si>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</si>
  <si>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</si>
  <si>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</si>
  <si>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</si>
  <si>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</si>
  <si>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</si>
  <si>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</si>
  <si>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</si>
  <si>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</si>
  <si>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</si>
  <si>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</si>
  <si>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</si>
  <si>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</si>
  <si>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</si>
  <si>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</si>
  <si>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</si>
  <si>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</si>
  <si>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</si>
  <si>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</si>
  <si>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</si>
  <si>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</si>
  <si>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</si>
  <si>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</si>
  <si>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</si>
  <si>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</si>
  <si>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</si>
  <si>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</si>
  <si>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</si>
  <si>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</si>
  <si>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</si>
  <si>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</si>
  <si>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</si>
  <si>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</si>
  <si>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</si>
  <si>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</si>
  <si>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</si>
  <si>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</si>
  <si>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</si>
  <si>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</si>
  <si>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</si>
  <si>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</si>
  <si>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</si>
  <si>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</si>
  <si>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</si>
  <si>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</si>
  <si>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</si>
  <si>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</si>
  <si>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</si>
  <si>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</si>
  <si>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</si>
  <si>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</si>
  <si>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</si>
  <si>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</si>
  <si>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</si>
  <si>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</si>
  <si>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</si>
  <si>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</si>
  <si>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</si>
  <si>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</si>
  <si>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</si>
  <si>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</si>
  <si>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</si>
  <si>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</si>
  <si>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</si>
  <si>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</si>
  <si>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</si>
  <si>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</si>
  <si>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</si>
  <si>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</si>
  <si>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</si>
  <si>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</si>
  <si>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</si>
  <si>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</si>
  <si>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</si>
  <si>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</si>
  <si>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</si>
  <si>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</si>
  <si>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</si>
  <si>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</si>
  <si>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</si>
  <si>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</si>
  <si>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</si>
  <si>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</si>
  <si>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</si>
  <si>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</si>
  <si>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</si>
  <si>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</si>
  <si>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</si>
  <si>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</si>
  <si>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</si>
  <si>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</si>
  <si>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</si>
  <si>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</si>
  <si>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</si>
  <si>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</si>
  <si>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</si>
  <si>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</si>
  <si>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</si>
  <si>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</si>
  <si>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</si>
  <si>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</si>
  <si>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</si>
  <si>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</si>
  <si>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</si>
  <si>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</si>
  <si>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</si>
  <si>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</si>
  <si>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</si>
  <si>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</si>
  <si>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</si>
  <si>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</si>
  <si>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</si>
  <si>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</si>
  <si>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</si>
  <si>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</si>
  <si>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</si>
  <si>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</si>
  <si>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</si>
  <si>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</si>
  <si>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</si>
  <si>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</si>
  <si>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</si>
  <si>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</si>
  <si>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</si>
  <si>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</si>
  <si>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</si>
  <si>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</si>
  <si>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</si>
  <si>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</si>
  <si>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</si>
  <si>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</si>
  <si>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</si>
  <si>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</si>
  <si>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</si>
  <si>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</si>
  <si>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</si>
  <si>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</si>
  <si>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</si>
  <si>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</si>
  <si>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</si>
  <si>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</si>
  <si>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</si>
  <si>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</si>
  <si>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</si>
  <si>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</si>
  <si>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</si>
  <si>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</si>
  <si>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</si>
  <si>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</si>
  <si>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</si>
  <si>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</si>
  <si>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</si>
  <si>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</si>
  <si>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</si>
  <si>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</si>
  <si>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</si>
  <si>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</si>
  <si>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</si>
  <si>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</si>
  <si>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</si>
  <si>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</si>
  <si>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</si>
  <si>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</si>
  <si>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</si>
  <si>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</si>
  <si>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</si>
  <si>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</si>
  <si>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</si>
  <si>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</si>
  <si>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</si>
  <si>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</si>
  <si>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</si>
  <si>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</si>
  <si>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</si>
  <si>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</si>
  <si>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</si>
  <si>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</si>
  <si>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</si>
  <si>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</si>
  <si>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</si>
  <si>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</si>
  <si>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</si>
  <si>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</si>
  <si>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</si>
  <si>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</si>
  <si>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</si>
  <si>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</si>
  <si>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</si>
  <si>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</si>
  <si>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純資産変動計算書</t>
  </si>
  <si>
    <t>資金収支計算書</t>
  </si>
  <si>
    <t>貸借対照表</t>
  </si>
  <si>
    <t>（平成２９年３月３１日現在）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</si>
</sst>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Normal="100" zoomScaleSheetLayoutView="85" workbookViewId="0">
      <selection activeCell="E64" sqref="E64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221" t="s">
        <v>341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31" ht="21" customHeight="1">
      <c r="D3" s="222" t="s">
        <v>342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315</v>
      </c>
      <c r="B5" s="15" t="s">
        <v>316</v>
      </c>
      <c r="D5" s="223" t="s">
        <v>1</v>
      </c>
      <c r="E5" s="224"/>
      <c r="F5" s="224"/>
      <c r="G5" s="224"/>
      <c r="H5" s="224"/>
      <c r="I5" s="224"/>
      <c r="J5" s="224"/>
      <c r="K5" s="225"/>
      <c r="L5" s="225"/>
      <c r="M5" s="225"/>
      <c r="N5" s="225"/>
      <c r="O5" s="225"/>
      <c r="P5" s="226" t="s">
        <v>317</v>
      </c>
      <c r="Q5" s="227"/>
      <c r="R5" s="224" t="s">
        <v>1</v>
      </c>
      <c r="S5" s="224"/>
      <c r="T5" s="224"/>
      <c r="U5" s="224"/>
      <c r="V5" s="224"/>
      <c r="W5" s="224"/>
      <c r="X5" s="224"/>
      <c r="Y5" s="224"/>
      <c r="Z5" s="226" t="s">
        <v>317</v>
      </c>
      <c r="AA5" s="227"/>
    </row>
    <row r="6" spans="1:31" ht="14.65" customHeight="1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219"/>
      <c r="O6" s="219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4</v>
      </c>
      <c r="B7" s="7" t="s">
        <v>101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219"/>
      <c r="O7" s="219"/>
      <c r="P7" s="25">
        <v>114525533221</v>
      </c>
      <c r="Q7" s="26"/>
      <c r="R7" s="19"/>
      <c r="S7" s="19" t="s">
        <v>102</v>
      </c>
      <c r="T7" s="19"/>
      <c r="U7" s="19"/>
      <c r="V7" s="19"/>
      <c r="W7" s="19"/>
      <c r="X7" s="19"/>
      <c r="Y7" s="18"/>
      <c r="Z7" s="25">
        <v>27499111719</v>
      </c>
      <c r="AA7" s="27"/>
      <c r="AD7" s="9">
        <f>IF(AND(AD8="-",AD36="-",AD39="-"),"-",SUM(AD8,AD36,AD39))</f>
        <v>114525533221</v>
      </c>
      <c r="AE7" s="9">
        <f>IF(COUNTIF(AE8:AE12,"-")=COUNTA(AE8:AE12),"-",SUM(AE8:AE12))</f>
        <v>27499111719</v>
      </c>
    </row>
    <row r="8" spans="1:31" ht="14.65" customHeight="1">
      <c r="A8" s="7" t="s">
        <v>6</v>
      </c>
      <c r="B8" s="7" t="s">
        <v>103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219"/>
      <c r="O8" s="219"/>
      <c r="P8" s="25">
        <v>110157226900</v>
      </c>
      <c r="Q8" s="26"/>
      <c r="R8" s="19"/>
      <c r="S8" s="19"/>
      <c r="T8" s="19" t="s">
        <v>320</v>
      </c>
      <c r="U8" s="19"/>
      <c r="V8" s="19"/>
      <c r="W8" s="19"/>
      <c r="X8" s="19"/>
      <c r="Y8" s="18"/>
      <c r="Z8" s="25">
        <v>25841471665</v>
      </c>
      <c r="AA8" s="27"/>
      <c r="AD8" s="9">
        <f>IF(AND(AD9="-",AD25="-",COUNTIF(AD34:AD35,"-")=COUNTA(AD34:AD35)),"-",SUM(AD9,AD25,AD34:AD35))</f>
        <v>110157226900</v>
      </c>
      <c r="AE8" s="9">
        <v>25841471665</v>
      </c>
    </row>
    <row r="9" spans="1:31" ht="14.65" customHeight="1">
      <c r="A9" s="7" t="s">
        <v>8</v>
      </c>
      <c r="B9" s="7" t="s">
        <v>104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219"/>
      <c r="O9" s="219"/>
      <c r="P9" s="25">
        <v>73368345679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>
        <v>763995982</v>
      </c>
      <c r="AA9" s="27"/>
      <c r="AD9" s="9">
        <f>IF(COUNTIF(AD10:AD24,"-")=COUNTA(AD10:AD24),"-",SUM(AD10:AD24))</f>
        <v>73368345679</v>
      </c>
      <c r="AE9" s="9">
        <v>763995982</v>
      </c>
    </row>
    <row r="10" spans="1:31" ht="14.65" customHeight="1">
      <c r="A10" s="7" t="s">
        <v>10</v>
      </c>
      <c r="B10" s="7" t="s">
        <v>106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219"/>
      <c r="O10" s="219"/>
      <c r="P10" s="25">
        <v>45957620554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893644072</v>
      </c>
      <c r="AA10" s="27"/>
      <c r="AD10" s="9">
        <v>45957620554</v>
      </c>
      <c r="AE10" s="9">
        <v>893644072</v>
      </c>
    </row>
    <row r="11" spans="1:31" ht="14.65" customHeight="1">
      <c r="A11" s="7" t="s">
        <v>13</v>
      </c>
      <c r="B11" s="7" t="s">
        <v>108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219"/>
      <c r="O11" s="219"/>
      <c r="P11" s="25" t="s">
        <v>333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 t="s">
        <v>333</v>
      </c>
      <c r="AA11" s="27"/>
      <c r="AD11" s="9" t="s">
        <v>12</v>
      </c>
      <c r="AE11" s="9" t="s">
        <v>12</v>
      </c>
    </row>
    <row r="12" spans="1:31" ht="14.65" customHeight="1">
      <c r="A12" s="7" t="s">
        <v>15</v>
      </c>
      <c r="B12" s="7" t="s">
        <v>110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219"/>
      <c r="O12" s="219"/>
      <c r="P12" s="25">
        <v>53022360537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 t="s">
        <v>333</v>
      </c>
      <c r="AA12" s="27"/>
      <c r="AD12" s="9">
        <v>53022360537</v>
      </c>
      <c r="AE12" s="9" t="s">
        <v>12</v>
      </c>
    </row>
    <row r="13" spans="1:31" ht="14.65" customHeight="1">
      <c r="A13" s="7" t="s">
        <v>17</v>
      </c>
      <c r="B13" s="7" t="s">
        <v>111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219"/>
      <c r="O13" s="219"/>
      <c r="P13" s="25">
        <v>-27133672953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3441150929</v>
      </c>
      <c r="AA13" s="27"/>
      <c r="AD13" s="9">
        <v>-27133672953</v>
      </c>
      <c r="AE13" s="9">
        <f>IF(COUNTIF(AE14:AE21,"-")=COUNTA(AE14:AE21),"-",SUM(AE14:AE21))</f>
        <v>3441150929</v>
      </c>
    </row>
    <row r="14" spans="1:31" ht="14.65" customHeight="1">
      <c r="A14" s="7" t="s">
        <v>19</v>
      </c>
      <c r="B14" s="7" t="s">
        <v>113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219"/>
      <c r="O14" s="219"/>
      <c r="P14" s="25">
        <v>367899538</v>
      </c>
      <c r="Q14" s="26"/>
      <c r="R14" s="19"/>
      <c r="S14" s="19"/>
      <c r="T14" s="19" t="s">
        <v>321</v>
      </c>
      <c r="U14" s="19"/>
      <c r="V14" s="19"/>
      <c r="W14" s="19"/>
      <c r="X14" s="19"/>
      <c r="Y14" s="18"/>
      <c r="Z14" s="25">
        <v>2730424651</v>
      </c>
      <c r="AA14" s="27"/>
      <c r="AD14" s="9">
        <v>367899538</v>
      </c>
      <c r="AE14" s="9">
        <v>2730424651</v>
      </c>
    </row>
    <row r="15" spans="1:31" ht="14.65" customHeight="1">
      <c r="A15" s="7" t="s">
        <v>21</v>
      </c>
      <c r="B15" s="7" t="s">
        <v>114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219"/>
      <c r="O15" s="219"/>
      <c r="P15" s="25">
        <v>-245760036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>
        <v>166258770</v>
      </c>
      <c r="AA15" s="27"/>
      <c r="AD15" s="9">
        <v>-245760036</v>
      </c>
      <c r="AE15" s="9">
        <v>166258770</v>
      </c>
    </row>
    <row r="16" spans="1:31" ht="14.65" customHeight="1">
      <c r="A16" s="7" t="s">
        <v>23</v>
      </c>
      <c r="B16" s="7" t="s">
        <v>116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20"/>
      <c r="O16" s="220"/>
      <c r="P16" s="25" t="s">
        <v>333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 t="s">
        <v>333</v>
      </c>
      <c r="AA16" s="27"/>
      <c r="AD16" s="9" t="s">
        <v>12</v>
      </c>
      <c r="AE16" s="9" t="s">
        <v>12</v>
      </c>
    </row>
    <row r="17" spans="1:31" ht="14.65" customHeight="1">
      <c r="A17" s="7" t="s">
        <v>25</v>
      </c>
      <c r="B17" s="7" t="s">
        <v>118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20"/>
      <c r="O17" s="220"/>
      <c r="P17" s="25" t="s">
        <v>333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5" t="s">
        <v>333</v>
      </c>
      <c r="AA17" s="27"/>
      <c r="AD17" s="9" t="s">
        <v>12</v>
      </c>
      <c r="AE17" s="9" t="s">
        <v>12</v>
      </c>
    </row>
    <row r="18" spans="1:31" ht="14.65" customHeight="1">
      <c r="A18" s="7" t="s">
        <v>27</v>
      </c>
      <c r="B18" s="7" t="s">
        <v>120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20"/>
      <c r="O18" s="220"/>
      <c r="P18" s="25" t="s">
        <v>334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 t="s">
        <v>333</v>
      </c>
      <c r="AA18" s="27"/>
      <c r="AD18" s="9" t="s">
        <v>12</v>
      </c>
      <c r="AE18" s="9" t="s">
        <v>12</v>
      </c>
    </row>
    <row r="19" spans="1:31" ht="14.65" customHeight="1">
      <c r="A19" s="7" t="s">
        <v>29</v>
      </c>
      <c r="B19" s="7" t="s">
        <v>122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20"/>
      <c r="O19" s="220"/>
      <c r="P19" s="25" t="s">
        <v>333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423092922</v>
      </c>
      <c r="AA19" s="27"/>
      <c r="AD19" s="9" t="s">
        <v>12</v>
      </c>
      <c r="AE19" s="9">
        <v>423092922</v>
      </c>
    </row>
    <row r="20" spans="1:31" ht="14.65" customHeight="1">
      <c r="A20" s="7" t="s">
        <v>31</v>
      </c>
      <c r="B20" s="7" t="s">
        <v>124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20"/>
      <c r="O20" s="220"/>
      <c r="P20" s="25" t="s">
        <v>333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>
        <v>121374586</v>
      </c>
      <c r="AA20" s="27"/>
      <c r="AD20" s="9" t="s">
        <v>12</v>
      </c>
      <c r="AE20" s="9">
        <v>121374586</v>
      </c>
    </row>
    <row r="21" spans="1:31" ht="14.65" customHeight="1">
      <c r="A21" s="7" t="s">
        <v>33</v>
      </c>
      <c r="B21" s="7" t="s">
        <v>126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20"/>
      <c r="O21" s="220"/>
      <c r="P21" s="25" t="s">
        <v>333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 t="s">
        <v>333</v>
      </c>
      <c r="AA21" s="27"/>
      <c r="AD21" s="9" t="s">
        <v>12</v>
      </c>
      <c r="AE21" s="9" t="s">
        <v>12</v>
      </c>
    </row>
    <row r="22" spans="1:31" ht="14.65" customHeight="1">
      <c r="A22" s="7" t="s">
        <v>35</v>
      </c>
      <c r="B22" s="7" t="s">
        <v>99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219"/>
      <c r="O22" s="219"/>
      <c r="P22" s="25" t="s">
        <v>333</v>
      </c>
      <c r="Q22" s="26"/>
      <c r="R22" s="228" t="s">
        <v>100</v>
      </c>
      <c r="S22" s="229"/>
      <c r="T22" s="229"/>
      <c r="U22" s="229"/>
      <c r="V22" s="229"/>
      <c r="W22" s="229"/>
      <c r="X22" s="229"/>
      <c r="Y22" s="229"/>
      <c r="Z22" s="30">
        <v>30940262648</v>
      </c>
      <c r="AA22" s="31"/>
      <c r="AD22" s="9" t="s">
        <v>12</v>
      </c>
      <c r="AE22" s="9">
        <f>IF(AND(AE7="-",AE13="-"),"-",SUM(AE7,AE13))</f>
        <v>30940262648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219"/>
      <c r="O23" s="219"/>
      <c r="P23" s="25" t="s">
        <v>333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12</v>
      </c>
    </row>
    <row r="24" spans="1:31" ht="14.65" customHeight="1">
      <c r="A24" s="7" t="s">
        <v>39</v>
      </c>
      <c r="B24" s="7" t="s">
        <v>129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219"/>
      <c r="O24" s="219"/>
      <c r="P24" s="25">
        <v>1399898039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116534369055</v>
      </c>
      <c r="AA24" s="27"/>
      <c r="AD24" s="9">
        <v>1399898039</v>
      </c>
      <c r="AE24" s="9">
        <v>116534369055</v>
      </c>
    </row>
    <row r="25" spans="1:31" ht="14.65" customHeight="1">
      <c r="A25" s="7" t="s">
        <v>41</v>
      </c>
      <c r="B25" s="7" t="s">
        <v>131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219"/>
      <c r="O25" s="219"/>
      <c r="P25" s="25">
        <v>36756852516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-29519944121</v>
      </c>
      <c r="AA25" s="27"/>
      <c r="AD25" s="9">
        <f>IF(COUNTIF(AD26:AD33,"-")=COUNTA(AD26:AD33),"-",SUM(AD26:AD33))</f>
        <v>36756852516</v>
      </c>
      <c r="AE25" s="9">
        <v>-29519944121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219"/>
      <c r="O26" s="219"/>
      <c r="P26" s="25">
        <v>36024625582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36024625582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219"/>
      <c r="O27" s="219"/>
      <c r="P27" s="25">
        <v>499124000</v>
      </c>
      <c r="Q27" s="26"/>
      <c r="R27" s="230"/>
      <c r="S27" s="231"/>
      <c r="T27" s="231"/>
      <c r="U27" s="231"/>
      <c r="V27" s="231"/>
      <c r="W27" s="231"/>
      <c r="X27" s="231"/>
      <c r="Y27" s="231"/>
      <c r="Z27" s="25"/>
      <c r="AA27" s="27"/>
      <c r="AD27" s="9">
        <v>499124000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219"/>
      <c r="O28" s="219"/>
      <c r="P28" s="25">
        <v>-255552676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-255552676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219"/>
      <c r="O29" s="219"/>
      <c r="P29" s="25">
        <v>35571158649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35571158649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219"/>
      <c r="O30" s="219"/>
      <c r="P30" s="25">
        <v>-35112636239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-35112636239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219"/>
      <c r="O31" s="219"/>
      <c r="P31" s="25" t="s">
        <v>333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12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219"/>
      <c r="O32" s="219"/>
      <c r="P32" s="25" t="s">
        <v>333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12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219"/>
      <c r="O33" s="219"/>
      <c r="P33" s="25">
        <v>30133200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30133200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20"/>
      <c r="O34" s="220"/>
      <c r="P34" s="25">
        <v>503478457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503478457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20"/>
      <c r="O35" s="220"/>
      <c r="P35" s="25">
        <v>-471449752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-471449752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20"/>
      <c r="O36" s="220"/>
      <c r="P36" s="25">
        <v>5217725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5217725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219"/>
      <c r="O37" s="219"/>
      <c r="P37" s="25">
        <v>5217418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5217418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219"/>
      <c r="O38" s="219"/>
      <c r="P38" s="25">
        <v>307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307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219"/>
      <c r="O39" s="219"/>
      <c r="P39" s="25">
        <v>4363088596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4363088596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219"/>
      <c r="O40" s="219"/>
      <c r="P40" s="25">
        <v>252862000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252862000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219"/>
      <c r="O41" s="219"/>
      <c r="P41" s="25" t="s">
        <v>334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12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219"/>
      <c r="O42" s="219"/>
      <c r="P42" s="25">
        <v>252862000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252862000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219"/>
      <c r="O43" s="219"/>
      <c r="P43" s="25" t="s">
        <v>333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12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219"/>
      <c r="O44" s="219"/>
      <c r="P44" s="25" t="s">
        <v>333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12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219"/>
      <c r="O45" s="219"/>
      <c r="P45" s="25">
        <v>734890609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734890609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219"/>
      <c r="O46" s="219"/>
      <c r="P46" s="25">
        <v>49699000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49699000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219"/>
      <c r="O47" s="219"/>
      <c r="P47" s="25">
        <v>3390157094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3390157094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219"/>
      <c r="O48" s="219"/>
      <c r="P48" s="25" t="s">
        <v>333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1" ht="14.65" customHeight="1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219"/>
      <c r="O49" s="219"/>
      <c r="P49" s="25">
        <v>3390157094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3390157094</v>
      </c>
    </row>
    <row r="50" spans="1:31" ht="14.65" customHeight="1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219"/>
      <c r="O50" s="219"/>
      <c r="P50" s="25" t="s">
        <v>333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12</v>
      </c>
    </row>
    <row r="51" spans="1:31" ht="14.65" customHeight="1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219"/>
      <c r="O51" s="219"/>
      <c r="P51" s="25">
        <v>-64520107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-64520107</v>
      </c>
    </row>
    <row r="52" spans="1:31" ht="14.65" customHeight="1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219"/>
      <c r="O52" s="219"/>
      <c r="P52" s="25">
        <v>3429154361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3429154361</v>
      </c>
    </row>
    <row r="53" spans="1:31" ht="14.65" customHeight="1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219"/>
      <c r="O53" s="219"/>
      <c r="P53" s="25">
        <v>1187100466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1187100466</v>
      </c>
    </row>
    <row r="54" spans="1:31" ht="14.65" customHeight="1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219"/>
      <c r="O54" s="219"/>
      <c r="P54" s="25">
        <v>258278936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258278936</v>
      </c>
    </row>
    <row r="55" spans="1:31" ht="14.65" customHeight="1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219"/>
      <c r="O55" s="219"/>
      <c r="P55" s="25">
        <v>1789200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1789200</v>
      </c>
    </row>
    <row r="56" spans="1:31" ht="14.65" customHeight="1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219"/>
      <c r="O56" s="219"/>
      <c r="P56" s="25">
        <v>2007046634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2007046634</v>
      </c>
    </row>
    <row r="57" spans="1:31" ht="14.65" customHeight="1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219"/>
      <c r="O57" s="219"/>
      <c r="P57" s="25">
        <v>2007046634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2007046634</v>
      </c>
    </row>
    <row r="58" spans="1:31" ht="14.65" customHeight="1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219"/>
      <c r="O58" s="219"/>
      <c r="P58" s="25" t="s">
        <v>333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 t="s">
        <v>12</v>
      </c>
    </row>
    <row r="59" spans="1:31" ht="14.65" customHeight="1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219"/>
      <c r="O59" s="219"/>
      <c r="P59" s="25" t="s">
        <v>333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12</v>
      </c>
    </row>
    <row r="60" spans="1:31" ht="14.65" customHeight="1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219"/>
      <c r="O60" s="219"/>
      <c r="P60" s="25" t="s">
        <v>333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12</v>
      </c>
    </row>
    <row r="61" spans="1:31" ht="14.65" customHeight="1" thickBot="1">
      <c r="A61" s="7" t="s">
        <v>97</v>
      </c>
      <c r="B61" s="7" t="s">
        <v>127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219"/>
      <c r="O61" s="219"/>
      <c r="P61" s="25">
        <v>-25060875</v>
      </c>
      <c r="Q61" s="26"/>
      <c r="R61" s="232" t="s">
        <v>128</v>
      </c>
      <c r="S61" s="233"/>
      <c r="T61" s="233"/>
      <c r="U61" s="233"/>
      <c r="V61" s="233"/>
      <c r="W61" s="233"/>
      <c r="X61" s="233"/>
      <c r="Y61" s="234"/>
      <c r="Z61" s="40">
        <v>87014424934</v>
      </c>
      <c r="AA61" s="41"/>
      <c r="AD61" s="9">
        <v>-25060875</v>
      </c>
      <c r="AE61" s="9" t="e">
        <f>IF(AND(AE24="-",AE25="-",#REF!="-"),"-",SUM(AE24,AE25,#REF!))</f>
        <v>#REF!</v>
      </c>
    </row>
    <row r="62" spans="1:31" ht="14.65" customHeight="1" thickBot="1">
      <c r="A62" s="7" t="s">
        <v>2</v>
      </c>
      <c r="B62" s="7" t="s">
        <v>98</v>
      </c>
      <c r="D62" s="235" t="s">
        <v>3</v>
      </c>
      <c r="E62" s="236"/>
      <c r="F62" s="236"/>
      <c r="G62" s="236"/>
      <c r="H62" s="236"/>
      <c r="I62" s="236"/>
      <c r="J62" s="236"/>
      <c r="K62" s="236"/>
      <c r="L62" s="236"/>
      <c r="M62" s="236"/>
      <c r="N62" s="237"/>
      <c r="O62" s="238"/>
      <c r="P62" s="42">
        <v>117954687582</v>
      </c>
      <c r="Q62" s="43"/>
      <c r="R62" s="223" t="s">
        <v>323</v>
      </c>
      <c r="S62" s="224"/>
      <c r="T62" s="224"/>
      <c r="U62" s="224"/>
      <c r="V62" s="224"/>
      <c r="W62" s="224"/>
      <c r="X62" s="224"/>
      <c r="Y62" s="239"/>
      <c r="Z62" s="42">
        <v>117954687582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>
      <c r="D64" s="46"/>
      <c r="E64" s="47"/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/>
    <row r="66" ht="14.65" customHeight="1"/>
    <row r="67" ht="14.65" customHeight="1"/>
    <row r="68" ht="14.65" customHeight="1"/>
    <row r="69" ht="14.65" customHeight="1"/>
    <row r="70" ht="16.5" customHeight="1"/>
    <row r="71" ht="14.65" customHeight="1"/>
    <row r="72" ht="9.75" customHeight="1"/>
    <row r="73" ht="14.65" customHeight="1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opLeftCell="B19" zoomScaleNormal="100" zoomScaleSheetLayoutView="100" workbookViewId="0">
      <selection activeCell="S14" sqref="S14"/>
    </sheetView>
  </sheetViews>
  <sheetFormatPr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6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>
      <c r="C2" s="240" t="s">
        <v>335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51"/>
    </row>
    <row r="3" spans="1:16" ht="17.25">
      <c r="C3" s="241" t="s">
        <v>336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51"/>
    </row>
    <row r="4" spans="1:16" ht="17.25">
      <c r="C4" s="241" t="s">
        <v>337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51"/>
    </row>
    <row r="5" spans="1:16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>
      <c r="A6" s="50" t="s">
        <v>315</v>
      </c>
      <c r="C6" s="242" t="s">
        <v>1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 t="s">
        <v>317</v>
      </c>
      <c r="O6" s="245"/>
      <c r="P6" s="51"/>
    </row>
    <row r="7" spans="1:16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35432289762</v>
      </c>
      <c r="O7" s="58"/>
      <c r="P7" s="59"/>
    </row>
    <row r="8" spans="1:16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17183975222</v>
      </c>
      <c r="O8" s="60"/>
      <c r="P8" s="59"/>
    </row>
    <row r="9" spans="1:16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6684462329</v>
      </c>
      <c r="O9" s="60"/>
      <c r="P9" s="59"/>
    </row>
    <row r="10" spans="1:16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5252466310</v>
      </c>
      <c r="O10" s="60"/>
      <c r="P10" s="59"/>
    </row>
    <row r="11" spans="1:16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423092922</v>
      </c>
      <c r="O11" s="60"/>
      <c r="P11" s="59"/>
    </row>
    <row r="12" spans="1:16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 t="s">
        <v>338</v>
      </c>
      <c r="O12" s="60"/>
      <c r="P12" s="59"/>
    </row>
    <row r="13" spans="1:16">
      <c r="A13" s="50" t="s">
        <v>148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1008903097</v>
      </c>
      <c r="O13" s="60"/>
      <c r="P13" s="59"/>
    </row>
    <row r="14" spans="1:16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10011470316</v>
      </c>
      <c r="O14" s="60"/>
      <c r="P14" s="59"/>
    </row>
    <row r="15" spans="1:16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8324191661</v>
      </c>
      <c r="O15" s="60"/>
      <c r="P15" s="59"/>
    </row>
    <row r="16" spans="1:16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443872333</v>
      </c>
      <c r="O16" s="60"/>
      <c r="P16" s="59"/>
    </row>
    <row r="17" spans="1:16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1232596612</v>
      </c>
      <c r="O17" s="60"/>
      <c r="P17" s="59"/>
    </row>
    <row r="18" spans="1:16">
      <c r="A18" s="50" t="s">
        <v>157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10809710</v>
      </c>
      <c r="O18" s="60"/>
      <c r="P18" s="59"/>
    </row>
    <row r="19" spans="1:16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488042577</v>
      </c>
      <c r="O19" s="60"/>
      <c r="P19" s="59"/>
    </row>
    <row r="20" spans="1:16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>
        <v>285374997</v>
      </c>
      <c r="O20" s="60"/>
      <c r="P20" s="59"/>
    </row>
    <row r="21" spans="1:16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>
        <v>89545355</v>
      </c>
      <c r="O21" s="60"/>
      <c r="P21" s="59"/>
    </row>
    <row r="22" spans="1:16">
      <c r="A22" s="50" t="s">
        <v>164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113122225</v>
      </c>
      <c r="O22" s="60"/>
      <c r="P22" s="59"/>
    </row>
    <row r="23" spans="1:16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18248314540</v>
      </c>
      <c r="O23" s="60"/>
      <c r="P23" s="59"/>
    </row>
    <row r="24" spans="1:16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8663280303</v>
      </c>
      <c r="O24" s="60"/>
      <c r="P24" s="59"/>
    </row>
    <row r="25" spans="1:16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>
        <v>7214585247</v>
      </c>
      <c r="O25" s="60"/>
      <c r="P25" s="59"/>
    </row>
    <row r="26" spans="1:16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>
        <v>2367178587</v>
      </c>
      <c r="O26" s="60"/>
      <c r="P26" s="59"/>
    </row>
    <row r="27" spans="1:16">
      <c r="A27" s="50" t="s">
        <v>173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3270403</v>
      </c>
      <c r="O27" s="60"/>
      <c r="P27" s="59"/>
    </row>
    <row r="28" spans="1:16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2223690434</v>
      </c>
      <c r="O28" s="60"/>
      <c r="P28" s="59"/>
    </row>
    <row r="29" spans="1:16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61"/>
      <c r="L29" s="61"/>
      <c r="M29" s="61"/>
      <c r="N29" s="57">
        <v>739701061</v>
      </c>
      <c r="O29" s="60"/>
      <c r="P29" s="59"/>
    </row>
    <row r="30" spans="1:16">
      <c r="A30" s="50" t="s">
        <v>178</v>
      </c>
      <c r="C30" s="54"/>
      <c r="D30" s="55"/>
      <c r="E30" s="55" t="s">
        <v>36</v>
      </c>
      <c r="F30" s="55"/>
      <c r="G30" s="56"/>
      <c r="H30" s="55"/>
      <c r="I30" s="55"/>
      <c r="J30" s="55"/>
      <c r="K30" s="61"/>
      <c r="L30" s="61"/>
      <c r="M30" s="61"/>
      <c r="N30" s="57">
        <v>1483989373</v>
      </c>
      <c r="O30" s="60"/>
      <c r="P30" s="59"/>
    </row>
    <row r="31" spans="1:16">
      <c r="A31" s="50" t="s">
        <v>134</v>
      </c>
      <c r="C31" s="62" t="s">
        <v>135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-33208599328</v>
      </c>
      <c r="O31" s="66"/>
      <c r="P31" s="59"/>
    </row>
    <row r="32" spans="1:16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358325315</v>
      </c>
      <c r="O32" s="58"/>
      <c r="P32" s="59"/>
    </row>
    <row r="33" spans="1:16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 t="s">
        <v>338</v>
      </c>
      <c r="O33" s="60"/>
      <c r="P33" s="59"/>
    </row>
    <row r="34" spans="1:16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>
        <v>285916321</v>
      </c>
      <c r="O34" s="60"/>
      <c r="P34" s="59"/>
    </row>
    <row r="35" spans="1:16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338</v>
      </c>
      <c r="O35" s="60"/>
      <c r="P35" s="59"/>
    </row>
    <row r="36" spans="1:16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338</v>
      </c>
      <c r="O36" s="60"/>
      <c r="P36" s="59"/>
    </row>
    <row r="37" spans="1:16">
      <c r="A37" s="50" t="s">
        <v>191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>
        <v>72408994</v>
      </c>
      <c r="O37" s="60"/>
      <c r="P37" s="59"/>
    </row>
    <row r="38" spans="1:16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25633697</v>
      </c>
      <c r="O38" s="58"/>
      <c r="P38" s="59"/>
    </row>
    <row r="39" spans="1:16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61"/>
      <c r="L39" s="61"/>
      <c r="M39" s="61"/>
      <c r="N39" s="57">
        <v>25633697</v>
      </c>
      <c r="O39" s="60"/>
      <c r="P39" s="59"/>
    </row>
    <row r="40" spans="1:16" ht="14.25" thickBot="1">
      <c r="A40" s="50" t="s">
        <v>196</v>
      </c>
      <c r="C40" s="54"/>
      <c r="D40" s="55"/>
      <c r="E40" s="55" t="s">
        <v>36</v>
      </c>
      <c r="F40" s="55"/>
      <c r="G40" s="55"/>
      <c r="H40" s="55"/>
      <c r="I40" s="55"/>
      <c r="J40" s="55"/>
      <c r="K40" s="61"/>
      <c r="L40" s="61"/>
      <c r="M40" s="61"/>
      <c r="N40" s="57" t="s">
        <v>338</v>
      </c>
      <c r="O40" s="60"/>
      <c r="P40" s="59"/>
    </row>
    <row r="41" spans="1:16" ht="14.25" thickBot="1">
      <c r="A41" s="50" t="s">
        <v>179</v>
      </c>
      <c r="C41" s="67" t="s">
        <v>180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-33541290946</v>
      </c>
      <c r="O41" s="71"/>
      <c r="P41" s="59"/>
    </row>
    <row r="42" spans="1:16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16" s="73" customFormat="1" ht="15.6" customHeight="1">
      <c r="A43" s="72"/>
      <c r="C43" s="77"/>
      <c r="D43" s="77"/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Normal="100" zoomScaleSheetLayoutView="100" workbookViewId="0">
      <selection activeCell="K5" sqref="K5"/>
    </sheetView>
  </sheetViews>
  <sheetFormatPr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>
      <c r="B2" s="82"/>
      <c r="C2" s="246" t="s">
        <v>339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24" ht="17.25">
      <c r="B3" s="84"/>
      <c r="C3" s="247" t="s">
        <v>336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24" ht="17.25">
      <c r="B4" s="84"/>
      <c r="C4" s="247" t="s">
        <v>337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08" t="s">
        <v>0</v>
      </c>
      <c r="Q5" s="86"/>
      <c r="R5" s="87"/>
    </row>
    <row r="6" spans="1:24" ht="12.75" customHeight="1">
      <c r="B6" s="88"/>
      <c r="C6" s="248" t="s">
        <v>1</v>
      </c>
      <c r="D6" s="249"/>
      <c r="E6" s="249"/>
      <c r="F6" s="249"/>
      <c r="G6" s="249"/>
      <c r="H6" s="249"/>
      <c r="I6" s="249"/>
      <c r="J6" s="250"/>
      <c r="K6" s="254" t="s">
        <v>324</v>
      </c>
      <c r="L6" s="249"/>
      <c r="M6" s="89"/>
      <c r="N6" s="89"/>
      <c r="O6" s="89"/>
      <c r="P6" s="90"/>
      <c r="Q6" s="89"/>
      <c r="R6" s="90"/>
    </row>
    <row r="7" spans="1:24" ht="29.25" customHeight="1" thickBot="1">
      <c r="A7" s="81" t="s">
        <v>315</v>
      </c>
      <c r="B7" s="88"/>
      <c r="C7" s="251"/>
      <c r="D7" s="252"/>
      <c r="E7" s="252"/>
      <c r="F7" s="252"/>
      <c r="G7" s="252"/>
      <c r="H7" s="252"/>
      <c r="I7" s="252"/>
      <c r="J7" s="253"/>
      <c r="K7" s="255"/>
      <c r="L7" s="252"/>
      <c r="M7" s="256" t="s">
        <v>325</v>
      </c>
      <c r="N7" s="257"/>
      <c r="O7" s="256" t="s">
        <v>326</v>
      </c>
      <c r="P7" s="258"/>
      <c r="Q7" s="259" t="s">
        <v>133</v>
      </c>
      <c r="R7" s="260"/>
    </row>
    <row r="8" spans="1:24" ht="15.95" customHeight="1">
      <c r="A8" s="81" t="s">
        <v>197</v>
      </c>
      <c r="B8" s="91"/>
      <c r="C8" s="92" t="s">
        <v>198</v>
      </c>
      <c r="D8" s="93"/>
      <c r="E8" s="93"/>
      <c r="F8" s="93"/>
      <c r="G8" s="93"/>
      <c r="H8" s="93"/>
      <c r="I8" s="93"/>
      <c r="J8" s="94"/>
      <c r="K8" s="95">
        <v>85205080546</v>
      </c>
      <c r="L8" s="96"/>
      <c r="M8" s="95">
        <v>115980413256</v>
      </c>
      <c r="N8" s="97"/>
      <c r="O8" s="95">
        <v>-30775332710</v>
      </c>
      <c r="P8" s="99"/>
      <c r="Q8" s="98" t="s">
        <v>12</v>
      </c>
      <c r="R8" s="99"/>
      <c r="U8" s="211" t="str">
        <f t="shared" ref="U8:U13" si="0">IF(COUNTIF(V8:X8,"-")=COUNTA(V8:X8),"-",SUM(V8:X8))</f>
        <v>-</v>
      </c>
      <c r="V8" s="211" t="s">
        <v>12</v>
      </c>
      <c r="W8" s="211" t="s">
        <v>12</v>
      </c>
      <c r="X8" s="211" t="s">
        <v>12</v>
      </c>
    </row>
    <row r="9" spans="1:24" ht="15.95" customHeight="1">
      <c r="A9" s="81" t="s">
        <v>199</v>
      </c>
      <c r="B9" s="91"/>
      <c r="C9" s="24"/>
      <c r="D9" s="19" t="s">
        <v>200</v>
      </c>
      <c r="E9" s="19"/>
      <c r="F9" s="19"/>
      <c r="G9" s="19"/>
      <c r="H9" s="19"/>
      <c r="I9" s="19"/>
      <c r="J9" s="100"/>
      <c r="K9" s="101">
        <v>-33541290946</v>
      </c>
      <c r="L9" s="102"/>
      <c r="M9" s="265"/>
      <c r="N9" s="266"/>
      <c r="O9" s="101">
        <v>-33541290946</v>
      </c>
      <c r="P9" s="107"/>
      <c r="Q9" s="104" t="s">
        <v>12</v>
      </c>
      <c r="R9" s="105"/>
      <c r="U9" s="211" t="str">
        <f t="shared" si="0"/>
        <v>-</v>
      </c>
      <c r="V9" s="211" t="s">
        <v>12</v>
      </c>
      <c r="W9" s="211" t="s">
        <v>12</v>
      </c>
      <c r="X9" s="211" t="s">
        <v>12</v>
      </c>
    </row>
    <row r="10" spans="1:24" ht="15.95" customHeight="1">
      <c r="A10" s="81" t="s">
        <v>201</v>
      </c>
      <c r="B10" s="88"/>
      <c r="C10" s="106"/>
      <c r="D10" s="100" t="s">
        <v>202</v>
      </c>
      <c r="E10" s="100"/>
      <c r="F10" s="100"/>
      <c r="G10" s="100"/>
      <c r="H10" s="100"/>
      <c r="I10" s="100"/>
      <c r="J10" s="100"/>
      <c r="K10" s="101">
        <v>35259287081</v>
      </c>
      <c r="L10" s="102"/>
      <c r="M10" s="267"/>
      <c r="N10" s="268"/>
      <c r="O10" s="101">
        <v>35259287081</v>
      </c>
      <c r="P10" s="107"/>
      <c r="Q10" s="104" t="str">
        <f>IF(COUNTIF(Q11:Q12,"-")=COUNTA(Q11:Q12),"-",SUM(Q11:Q12))</f>
        <v>-</v>
      </c>
      <c r="R10" s="107"/>
      <c r="U10" s="211" t="str">
        <f t="shared" si="0"/>
        <v>-</v>
      </c>
      <c r="V10" s="211" t="s">
        <v>12</v>
      </c>
      <c r="W10" s="211" t="str">
        <f>IF(COUNTIF(W11:W12,"-")=COUNTA(W11:W12),"-",SUM(W11:W12))</f>
        <v>-</v>
      </c>
      <c r="X10" s="211" t="s">
        <v>12</v>
      </c>
    </row>
    <row r="11" spans="1:24" ht="15.95" customHeight="1">
      <c r="A11" s="81" t="s">
        <v>203</v>
      </c>
      <c r="B11" s="88"/>
      <c r="C11" s="108"/>
      <c r="D11" s="100"/>
      <c r="E11" s="109" t="s">
        <v>204</v>
      </c>
      <c r="F11" s="109"/>
      <c r="G11" s="109"/>
      <c r="H11" s="109"/>
      <c r="I11" s="109"/>
      <c r="J11" s="100"/>
      <c r="K11" s="101">
        <v>25457553911</v>
      </c>
      <c r="L11" s="102"/>
      <c r="M11" s="267"/>
      <c r="N11" s="268"/>
      <c r="O11" s="101">
        <v>25457553911</v>
      </c>
      <c r="P11" s="107"/>
      <c r="Q11" s="104" t="s">
        <v>12</v>
      </c>
      <c r="R11" s="107"/>
      <c r="U11" s="211" t="str">
        <f t="shared" si="0"/>
        <v>-</v>
      </c>
      <c r="V11" s="211" t="s">
        <v>12</v>
      </c>
      <c r="W11" s="211" t="s">
        <v>12</v>
      </c>
      <c r="X11" s="211" t="s">
        <v>12</v>
      </c>
    </row>
    <row r="12" spans="1:24" ht="15.95" customHeight="1">
      <c r="A12" s="81" t="s">
        <v>205</v>
      </c>
      <c r="B12" s="88"/>
      <c r="C12" s="110"/>
      <c r="D12" s="111"/>
      <c r="E12" s="111" t="s">
        <v>206</v>
      </c>
      <c r="F12" s="111"/>
      <c r="G12" s="111"/>
      <c r="H12" s="111"/>
      <c r="I12" s="111"/>
      <c r="J12" s="112"/>
      <c r="K12" s="113">
        <v>9801733170</v>
      </c>
      <c r="L12" s="114"/>
      <c r="M12" s="269"/>
      <c r="N12" s="270"/>
      <c r="O12" s="113">
        <v>9801733170</v>
      </c>
      <c r="P12" s="117"/>
      <c r="Q12" s="116" t="s">
        <v>12</v>
      </c>
      <c r="R12" s="117"/>
      <c r="U12" s="211" t="str">
        <f t="shared" si="0"/>
        <v>-</v>
      </c>
      <c r="V12" s="211" t="s">
        <v>12</v>
      </c>
      <c r="W12" s="211" t="s">
        <v>12</v>
      </c>
      <c r="X12" s="211" t="s">
        <v>12</v>
      </c>
    </row>
    <row r="13" spans="1:24" ht="15.95" customHeight="1">
      <c r="A13" s="81" t="s">
        <v>207</v>
      </c>
      <c r="B13" s="88"/>
      <c r="C13" s="118"/>
      <c r="D13" s="119" t="s">
        <v>208</v>
      </c>
      <c r="E13" s="120"/>
      <c r="F13" s="119"/>
      <c r="G13" s="119"/>
      <c r="H13" s="119"/>
      <c r="I13" s="119"/>
      <c r="J13" s="121"/>
      <c r="K13" s="122">
        <v>1717996135</v>
      </c>
      <c r="L13" s="123"/>
      <c r="M13" s="271"/>
      <c r="N13" s="272"/>
      <c r="O13" s="122">
        <v>1717996135</v>
      </c>
      <c r="P13" s="125"/>
      <c r="Q13" s="124" t="str">
        <f>IF(COUNTIF(Q9:Q10,"-")=COUNTA(Q9:Q10),"-",SUM(Q9:Q10))</f>
        <v>-</v>
      </c>
      <c r="R13" s="125"/>
      <c r="U13" s="211" t="str">
        <f t="shared" si="0"/>
        <v>-</v>
      </c>
      <c r="V13" s="211" t="s">
        <v>12</v>
      </c>
      <c r="W13" s="211" t="str">
        <f>IF(COUNTIF(W9:W10,"-")=COUNTA(W9:W10),"-",SUM(W9:W10))</f>
        <v>-</v>
      </c>
      <c r="X13" s="211" t="s">
        <v>12</v>
      </c>
    </row>
    <row r="14" spans="1:24" ht="15.95" customHeight="1">
      <c r="A14" s="81" t="s">
        <v>209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61"/>
      <c r="L14" s="262"/>
      <c r="M14" s="101">
        <v>462607546</v>
      </c>
      <c r="N14" s="103"/>
      <c r="O14" s="101">
        <v>-462607546</v>
      </c>
      <c r="P14" s="107"/>
      <c r="Q14" s="273"/>
      <c r="R14" s="274"/>
      <c r="U14" s="211" t="s">
        <v>12</v>
      </c>
      <c r="V14" s="211" t="str">
        <f>IF(COUNTA(V15:V18)=COUNTIF(V15:V18,"-"),"-",SUM(V15,V17,V16,V18))</f>
        <v>-</v>
      </c>
      <c r="W14" s="211" t="str">
        <f>IF(COUNTA(W15:W18)=COUNTIF(W15:W18,"-"),"-",SUM(W15,W17,W16,W18))</f>
        <v>-</v>
      </c>
      <c r="X14" s="211" t="s">
        <v>12</v>
      </c>
    </row>
    <row r="15" spans="1:24" ht="15.95" customHeight="1">
      <c r="A15" s="81" t="s">
        <v>210</v>
      </c>
      <c r="B15" s="88"/>
      <c r="C15" s="24"/>
      <c r="D15" s="126"/>
      <c r="E15" s="126" t="s">
        <v>211</v>
      </c>
      <c r="F15" s="109"/>
      <c r="G15" s="109"/>
      <c r="H15" s="109"/>
      <c r="I15" s="109"/>
      <c r="J15" s="100"/>
      <c r="K15" s="261"/>
      <c r="L15" s="262"/>
      <c r="M15" s="101">
        <v>1698446551</v>
      </c>
      <c r="N15" s="103"/>
      <c r="O15" s="101">
        <v>-1698446551</v>
      </c>
      <c r="P15" s="107"/>
      <c r="Q15" s="263"/>
      <c r="R15" s="264"/>
      <c r="U15" s="211" t="s">
        <v>12</v>
      </c>
      <c r="V15" s="211" t="s">
        <v>12</v>
      </c>
      <c r="W15" s="211" t="s">
        <v>12</v>
      </c>
      <c r="X15" s="211" t="s">
        <v>12</v>
      </c>
    </row>
    <row r="16" spans="1:24" ht="15.95" customHeight="1">
      <c r="A16" s="81" t="s">
        <v>212</v>
      </c>
      <c r="B16" s="88"/>
      <c r="C16" s="24"/>
      <c r="D16" s="126"/>
      <c r="E16" s="126" t="s">
        <v>213</v>
      </c>
      <c r="F16" s="126"/>
      <c r="G16" s="109"/>
      <c r="H16" s="109"/>
      <c r="I16" s="109"/>
      <c r="J16" s="100"/>
      <c r="K16" s="261"/>
      <c r="L16" s="262"/>
      <c r="M16" s="101">
        <v>-1591520378</v>
      </c>
      <c r="N16" s="103"/>
      <c r="O16" s="101">
        <v>1591520378</v>
      </c>
      <c r="P16" s="107"/>
      <c r="Q16" s="263"/>
      <c r="R16" s="264"/>
      <c r="U16" s="211" t="s">
        <v>12</v>
      </c>
      <c r="V16" s="211" t="s">
        <v>12</v>
      </c>
      <c r="W16" s="211" t="s">
        <v>12</v>
      </c>
      <c r="X16" s="211" t="s">
        <v>12</v>
      </c>
    </row>
    <row r="17" spans="1:24" ht="15.95" customHeight="1">
      <c r="A17" s="81" t="s">
        <v>214</v>
      </c>
      <c r="B17" s="88"/>
      <c r="C17" s="24"/>
      <c r="D17" s="126"/>
      <c r="E17" s="126" t="s">
        <v>215</v>
      </c>
      <c r="F17" s="126"/>
      <c r="G17" s="109"/>
      <c r="H17" s="109"/>
      <c r="I17" s="109"/>
      <c r="J17" s="100"/>
      <c r="K17" s="261"/>
      <c r="L17" s="262"/>
      <c r="M17" s="101">
        <v>1349587267</v>
      </c>
      <c r="N17" s="103"/>
      <c r="O17" s="101">
        <v>-1349587267</v>
      </c>
      <c r="P17" s="107"/>
      <c r="Q17" s="263"/>
      <c r="R17" s="264"/>
      <c r="U17" s="211" t="s">
        <v>12</v>
      </c>
      <c r="V17" s="211" t="s">
        <v>12</v>
      </c>
      <c r="W17" s="211" t="s">
        <v>12</v>
      </c>
      <c r="X17" s="211" t="s">
        <v>12</v>
      </c>
    </row>
    <row r="18" spans="1:24" ht="15.95" customHeight="1">
      <c r="A18" s="81" t="s">
        <v>216</v>
      </c>
      <c r="B18" s="88"/>
      <c r="C18" s="24"/>
      <c r="D18" s="126"/>
      <c r="E18" s="126" t="s">
        <v>217</v>
      </c>
      <c r="F18" s="126"/>
      <c r="G18" s="109"/>
      <c r="H18" s="20"/>
      <c r="I18" s="109"/>
      <c r="J18" s="100"/>
      <c r="K18" s="261"/>
      <c r="L18" s="262"/>
      <c r="M18" s="101">
        <v>-993905894</v>
      </c>
      <c r="N18" s="103"/>
      <c r="O18" s="101">
        <v>993905894</v>
      </c>
      <c r="P18" s="107"/>
      <c r="Q18" s="263"/>
      <c r="R18" s="264"/>
      <c r="U18" s="211" t="s">
        <v>12</v>
      </c>
      <c r="V18" s="211" t="s">
        <v>12</v>
      </c>
      <c r="W18" s="211" t="s">
        <v>12</v>
      </c>
      <c r="X18" s="211" t="s">
        <v>12</v>
      </c>
    </row>
    <row r="19" spans="1:24" ht="15.95" customHeight="1">
      <c r="A19" s="81" t="s">
        <v>218</v>
      </c>
      <c r="B19" s="88"/>
      <c r="C19" s="24"/>
      <c r="D19" s="126" t="s">
        <v>219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338</v>
      </c>
      <c r="N19" s="103"/>
      <c r="O19" s="267"/>
      <c r="P19" s="277"/>
      <c r="Q19" s="278"/>
      <c r="R19" s="277"/>
      <c r="U19" s="211" t="str">
        <f>IF(COUNTIF(V19:X19,"-")=COUNTA(V19:X19),"-",SUM(V19:X19))</f>
        <v>-</v>
      </c>
      <c r="V19" s="211" t="s">
        <v>12</v>
      </c>
      <c r="W19" s="211" t="s">
        <v>12</v>
      </c>
      <c r="X19" s="211" t="s">
        <v>12</v>
      </c>
    </row>
    <row r="20" spans="1:24" ht="15.95" customHeight="1">
      <c r="A20" s="81" t="s">
        <v>220</v>
      </c>
      <c r="B20" s="88"/>
      <c r="C20" s="24"/>
      <c r="D20" s="126" t="s">
        <v>221</v>
      </c>
      <c r="E20" s="126"/>
      <c r="F20" s="109"/>
      <c r="G20" s="109"/>
      <c r="H20" s="109"/>
      <c r="I20" s="109"/>
      <c r="J20" s="100"/>
      <c r="K20" s="101">
        <v>91348253</v>
      </c>
      <c r="L20" s="102"/>
      <c r="M20" s="101">
        <v>91348253</v>
      </c>
      <c r="N20" s="103"/>
      <c r="O20" s="267"/>
      <c r="P20" s="277"/>
      <c r="Q20" s="278"/>
      <c r="R20" s="277"/>
      <c r="U20" s="211" t="str">
        <f>IF(COUNTIF(V20:X20,"-")=COUNTA(V20:X20),"-",SUM(V20:X20))</f>
        <v>-</v>
      </c>
      <c r="V20" s="211" t="s">
        <v>12</v>
      </c>
      <c r="W20" s="211" t="s">
        <v>12</v>
      </c>
      <c r="X20" s="211" t="s">
        <v>12</v>
      </c>
    </row>
    <row r="21" spans="1:24" ht="15.95" customHeight="1">
      <c r="A21" s="81" t="s">
        <v>223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338</v>
      </c>
      <c r="N21" s="115"/>
      <c r="O21" s="113" t="s">
        <v>338</v>
      </c>
      <c r="P21" s="117"/>
      <c r="Q21" s="275"/>
      <c r="R21" s="276"/>
      <c r="S21" s="128"/>
      <c r="U21" s="211" t="str">
        <f>IF(COUNTIF(V21:X21,"-")=COUNTA(V21:X21),"-",SUM(V21:X21))</f>
        <v>-</v>
      </c>
      <c r="V21" s="211" t="s">
        <v>12</v>
      </c>
      <c r="W21" s="211" t="s">
        <v>12</v>
      </c>
      <c r="X21" s="211" t="s">
        <v>12</v>
      </c>
    </row>
    <row r="22" spans="1:24" ht="15.95" customHeight="1" thickBot="1">
      <c r="A22" s="81" t="s">
        <v>224</v>
      </c>
      <c r="B22" s="88"/>
      <c r="C22" s="129"/>
      <c r="D22" s="130" t="s">
        <v>225</v>
      </c>
      <c r="E22" s="130"/>
      <c r="F22" s="131"/>
      <c r="G22" s="131"/>
      <c r="H22" s="132"/>
      <c r="I22" s="131"/>
      <c r="J22" s="133"/>
      <c r="K22" s="134">
        <v>1809344388</v>
      </c>
      <c r="L22" s="135"/>
      <c r="M22" s="134">
        <v>553955799</v>
      </c>
      <c r="N22" s="136"/>
      <c r="O22" s="134">
        <v>1255388589</v>
      </c>
      <c r="P22" s="209"/>
      <c r="Q22" s="137" t="e">
        <f>IF(AND(Q13="-",COUNTIF(#REF!,"-")=COUNTA(#REF!)),"-",SUM(Q13,#REF!))</f>
        <v>#REF!</v>
      </c>
      <c r="R22" s="138"/>
      <c r="S22" s="128"/>
      <c r="U22" s="211" t="str">
        <f>IF(COUNTIF(V22:X22,"-")=COUNTA(V22:X22),"-",SUM(V22:X22))</f>
        <v>-</v>
      </c>
      <c r="V22" s="211" t="str">
        <f>IF(AND(V14="-",COUNTIF(V19:V20,"-")=COUNTA(V19:V20),V21="-"),"-",SUM(V14,V19:V20,V21))</f>
        <v>-</v>
      </c>
      <c r="W22" s="211" t="str">
        <f>IF(AND(W13="-",W14="-",COUNTIF(W19:W20,"-")=COUNTA(W19:W20),W21="-"),"-",SUM(W13,W14,W19:W20,W21))</f>
        <v>-</v>
      </c>
      <c r="X22" s="211" t="s">
        <v>12</v>
      </c>
    </row>
    <row r="23" spans="1:24" ht="15.95" customHeight="1" thickBot="1">
      <c r="A23" s="81" t="s">
        <v>226</v>
      </c>
      <c r="B23" s="88"/>
      <c r="C23" s="139" t="s">
        <v>227</v>
      </c>
      <c r="D23" s="140"/>
      <c r="E23" s="140"/>
      <c r="F23" s="140"/>
      <c r="G23" s="141"/>
      <c r="H23" s="141"/>
      <c r="I23" s="141"/>
      <c r="J23" s="142"/>
      <c r="K23" s="143">
        <v>87014424934</v>
      </c>
      <c r="L23" s="144"/>
      <c r="M23" s="143">
        <v>116534369055</v>
      </c>
      <c r="N23" s="145"/>
      <c r="O23" s="143">
        <v>-29519944121</v>
      </c>
      <c r="P23" s="210"/>
      <c r="Q23" s="146" t="e">
        <f>IF(AND(Q8="-",Q22="-"),"-",SUM(Q8,Q22))</f>
        <v>#REF!</v>
      </c>
      <c r="R23" s="147"/>
      <c r="S23" s="128"/>
      <c r="U23" s="211" t="str">
        <f>IF(COUNTIF(V23:X23,"-")=COUNTA(V23:X23),"-",SUM(V23:X23))</f>
        <v>-</v>
      </c>
      <c r="V23" s="211" t="s">
        <v>12</v>
      </c>
      <c r="W23" s="211" t="s">
        <v>12</v>
      </c>
      <c r="X23" s="211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/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Normal="100" workbookViewId="0">
      <selection activeCell="S18" sqref="S18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4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4" s="49" customFormat="1" ht="24">
      <c r="A2" s="1"/>
      <c r="B2" s="155"/>
      <c r="C2" s="288" t="s">
        <v>340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 s="49" customFormat="1" ht="14.25">
      <c r="A3" s="156"/>
      <c r="B3" s="157"/>
      <c r="C3" s="289" t="s">
        <v>336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14" s="49" customFormat="1" ht="14.25">
      <c r="A4" s="156"/>
      <c r="B4" s="157"/>
      <c r="C4" s="289" t="s">
        <v>337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14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14" s="49" customFormat="1">
      <c r="A6" s="156"/>
      <c r="B6" s="157"/>
      <c r="C6" s="290" t="s">
        <v>1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317</v>
      </c>
      <c r="N6" s="298"/>
    </row>
    <row r="7" spans="1:14" s="49" customFormat="1" ht="14.25" thickBot="1">
      <c r="A7" s="156" t="s">
        <v>315</v>
      </c>
      <c r="B7" s="157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14" s="49" customFormat="1">
      <c r="A8" s="160"/>
      <c r="B8" s="161"/>
      <c r="C8" s="162" t="s">
        <v>328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212"/>
    </row>
    <row r="9" spans="1:14" s="49" customFormat="1">
      <c r="A9" s="1" t="s">
        <v>230</v>
      </c>
      <c r="B9" s="3"/>
      <c r="C9" s="168"/>
      <c r="D9" s="169" t="s">
        <v>231</v>
      </c>
      <c r="E9" s="169"/>
      <c r="F9" s="170"/>
      <c r="G9" s="170"/>
      <c r="H9" s="158"/>
      <c r="I9" s="170"/>
      <c r="J9" s="158"/>
      <c r="K9" s="158"/>
      <c r="L9" s="171"/>
      <c r="M9" s="172">
        <v>34229171450</v>
      </c>
      <c r="N9" s="213"/>
    </row>
    <row r="10" spans="1:14" s="49" customFormat="1">
      <c r="A10" s="1" t="s">
        <v>232</v>
      </c>
      <c r="B10" s="3"/>
      <c r="C10" s="168"/>
      <c r="D10" s="169"/>
      <c r="E10" s="169" t="s">
        <v>233</v>
      </c>
      <c r="F10" s="170"/>
      <c r="G10" s="170"/>
      <c r="H10" s="170"/>
      <c r="I10" s="170"/>
      <c r="J10" s="158"/>
      <c r="K10" s="158"/>
      <c r="L10" s="171"/>
      <c r="M10" s="172">
        <v>15904815489</v>
      </c>
      <c r="N10" s="213"/>
    </row>
    <row r="11" spans="1:14" s="49" customFormat="1">
      <c r="A11" s="1" t="s">
        <v>234</v>
      </c>
      <c r="B11" s="3"/>
      <c r="C11" s="168"/>
      <c r="D11" s="169"/>
      <c r="E11" s="169"/>
      <c r="F11" s="170" t="s">
        <v>235</v>
      </c>
      <c r="G11" s="170"/>
      <c r="H11" s="170"/>
      <c r="I11" s="170"/>
      <c r="J11" s="158"/>
      <c r="K11" s="158"/>
      <c r="L11" s="171"/>
      <c r="M11" s="172">
        <v>6674130452</v>
      </c>
      <c r="N11" s="213"/>
    </row>
    <row r="12" spans="1:14" s="49" customFormat="1">
      <c r="A12" s="1" t="s">
        <v>236</v>
      </c>
      <c r="B12" s="3"/>
      <c r="C12" s="168"/>
      <c r="D12" s="169"/>
      <c r="E12" s="169"/>
      <c r="F12" s="170" t="s">
        <v>237</v>
      </c>
      <c r="G12" s="170"/>
      <c r="H12" s="170"/>
      <c r="I12" s="170"/>
      <c r="J12" s="158"/>
      <c r="K12" s="158"/>
      <c r="L12" s="171"/>
      <c r="M12" s="172">
        <v>8778873704</v>
      </c>
      <c r="N12" s="213"/>
    </row>
    <row r="13" spans="1:14" s="49" customFormat="1">
      <c r="A13" s="1" t="s">
        <v>238</v>
      </c>
      <c r="B13" s="3"/>
      <c r="C13" s="173"/>
      <c r="D13" s="158"/>
      <c r="E13" s="158"/>
      <c r="F13" s="158" t="s">
        <v>239</v>
      </c>
      <c r="G13" s="158"/>
      <c r="H13" s="158"/>
      <c r="I13" s="158"/>
      <c r="J13" s="158"/>
      <c r="K13" s="158"/>
      <c r="L13" s="171"/>
      <c r="M13" s="172">
        <v>285374997</v>
      </c>
      <c r="N13" s="213"/>
    </row>
    <row r="14" spans="1:14" s="49" customFormat="1">
      <c r="A14" s="1" t="s">
        <v>240</v>
      </c>
      <c r="B14" s="3"/>
      <c r="C14" s="174"/>
      <c r="D14" s="175"/>
      <c r="E14" s="158"/>
      <c r="F14" s="175" t="s">
        <v>241</v>
      </c>
      <c r="G14" s="175"/>
      <c r="H14" s="175"/>
      <c r="I14" s="175"/>
      <c r="J14" s="158"/>
      <c r="K14" s="158"/>
      <c r="L14" s="171"/>
      <c r="M14" s="172">
        <v>166436336</v>
      </c>
      <c r="N14" s="213"/>
    </row>
    <row r="15" spans="1:14" s="49" customFormat="1">
      <c r="A15" s="1" t="s">
        <v>242</v>
      </c>
      <c r="B15" s="3"/>
      <c r="C15" s="173"/>
      <c r="D15" s="175"/>
      <c r="E15" s="158" t="s">
        <v>243</v>
      </c>
      <c r="F15" s="175"/>
      <c r="G15" s="175"/>
      <c r="H15" s="175"/>
      <c r="I15" s="175"/>
      <c r="J15" s="158"/>
      <c r="K15" s="158"/>
      <c r="L15" s="171"/>
      <c r="M15" s="172">
        <v>18324355961</v>
      </c>
      <c r="N15" s="213"/>
    </row>
    <row r="16" spans="1:14" s="49" customFormat="1">
      <c r="A16" s="1" t="s">
        <v>244</v>
      </c>
      <c r="B16" s="3"/>
      <c r="C16" s="173"/>
      <c r="D16" s="175"/>
      <c r="E16" s="175"/>
      <c r="F16" s="158" t="s">
        <v>245</v>
      </c>
      <c r="G16" s="175"/>
      <c r="H16" s="175"/>
      <c r="I16" s="175"/>
      <c r="J16" s="158"/>
      <c r="K16" s="158"/>
      <c r="L16" s="171"/>
      <c r="M16" s="172">
        <v>8671667303</v>
      </c>
      <c r="N16" s="213"/>
    </row>
    <row r="17" spans="1:14" s="49" customFormat="1">
      <c r="A17" s="1" t="s">
        <v>246</v>
      </c>
      <c r="B17" s="3"/>
      <c r="C17" s="173"/>
      <c r="D17" s="175"/>
      <c r="E17" s="175"/>
      <c r="F17" s="158" t="s">
        <v>247</v>
      </c>
      <c r="G17" s="175"/>
      <c r="H17" s="175"/>
      <c r="I17" s="175"/>
      <c r="J17" s="158"/>
      <c r="K17" s="158"/>
      <c r="L17" s="171"/>
      <c r="M17" s="172">
        <v>7214585247</v>
      </c>
      <c r="N17" s="213"/>
    </row>
    <row r="18" spans="1:14" s="49" customFormat="1">
      <c r="A18" s="1" t="s">
        <v>248</v>
      </c>
      <c r="B18" s="3"/>
      <c r="C18" s="173"/>
      <c r="D18" s="158"/>
      <c r="E18" s="175"/>
      <c r="F18" s="158" t="s">
        <v>249</v>
      </c>
      <c r="G18" s="175"/>
      <c r="H18" s="175"/>
      <c r="I18" s="175"/>
      <c r="J18" s="158"/>
      <c r="K18" s="158"/>
      <c r="L18" s="171"/>
      <c r="M18" s="172">
        <v>2367178587</v>
      </c>
      <c r="N18" s="213"/>
    </row>
    <row r="19" spans="1:14" s="49" customFormat="1">
      <c r="A19" s="1" t="s">
        <v>250</v>
      </c>
      <c r="B19" s="3"/>
      <c r="C19" s="173"/>
      <c r="D19" s="158"/>
      <c r="E19" s="176"/>
      <c r="F19" s="175" t="s">
        <v>241</v>
      </c>
      <c r="G19" s="158"/>
      <c r="H19" s="175"/>
      <c r="I19" s="175"/>
      <c r="J19" s="158"/>
      <c r="K19" s="158"/>
      <c r="L19" s="171"/>
      <c r="M19" s="172">
        <v>70924824</v>
      </c>
      <c r="N19" s="213"/>
    </row>
    <row r="20" spans="1:14" s="49" customFormat="1">
      <c r="A20" s="1" t="s">
        <v>251</v>
      </c>
      <c r="B20" s="3"/>
      <c r="C20" s="173"/>
      <c r="D20" s="158" t="s">
        <v>252</v>
      </c>
      <c r="E20" s="176"/>
      <c r="F20" s="175"/>
      <c r="G20" s="175"/>
      <c r="H20" s="175"/>
      <c r="I20" s="175"/>
      <c r="J20" s="158"/>
      <c r="K20" s="158"/>
      <c r="L20" s="171"/>
      <c r="M20" s="172">
        <v>36999732932</v>
      </c>
      <c r="N20" s="213"/>
    </row>
    <row r="21" spans="1:14" s="49" customFormat="1">
      <c r="A21" s="1" t="s">
        <v>253</v>
      </c>
      <c r="B21" s="3"/>
      <c r="C21" s="173"/>
      <c r="D21" s="158"/>
      <c r="E21" s="176" t="s">
        <v>254</v>
      </c>
      <c r="F21" s="175"/>
      <c r="G21" s="175"/>
      <c r="H21" s="175"/>
      <c r="I21" s="175"/>
      <c r="J21" s="158"/>
      <c r="K21" s="158"/>
      <c r="L21" s="171"/>
      <c r="M21" s="172">
        <v>25471688552</v>
      </c>
      <c r="N21" s="213"/>
    </row>
    <row r="22" spans="1:14" s="49" customFormat="1">
      <c r="A22" s="1" t="s">
        <v>255</v>
      </c>
      <c r="B22" s="3"/>
      <c r="C22" s="173"/>
      <c r="D22" s="158"/>
      <c r="E22" s="176" t="s">
        <v>256</v>
      </c>
      <c r="F22" s="175"/>
      <c r="G22" s="175"/>
      <c r="H22" s="175"/>
      <c r="I22" s="175"/>
      <c r="J22" s="158"/>
      <c r="K22" s="158"/>
      <c r="L22" s="171"/>
      <c r="M22" s="172">
        <v>9503013970</v>
      </c>
      <c r="N22" s="213"/>
    </row>
    <row r="23" spans="1:14" s="49" customFormat="1">
      <c r="A23" s="1" t="s">
        <v>257</v>
      </c>
      <c r="B23" s="3"/>
      <c r="C23" s="173"/>
      <c r="D23" s="158"/>
      <c r="E23" s="176" t="s">
        <v>258</v>
      </c>
      <c r="F23" s="175"/>
      <c r="G23" s="175"/>
      <c r="H23" s="175"/>
      <c r="I23" s="175"/>
      <c r="J23" s="158"/>
      <c r="K23" s="158"/>
      <c r="L23" s="171"/>
      <c r="M23" s="172">
        <v>739749343</v>
      </c>
      <c r="N23" s="213"/>
    </row>
    <row r="24" spans="1:14" s="49" customFormat="1">
      <c r="A24" s="1" t="s">
        <v>259</v>
      </c>
      <c r="B24" s="3"/>
      <c r="C24" s="173"/>
      <c r="D24" s="158"/>
      <c r="E24" s="176" t="s">
        <v>260</v>
      </c>
      <c r="F24" s="175"/>
      <c r="G24" s="175"/>
      <c r="H24" s="175"/>
      <c r="I24" s="176"/>
      <c r="J24" s="158"/>
      <c r="K24" s="158"/>
      <c r="L24" s="171"/>
      <c r="M24" s="172">
        <v>1285281067</v>
      </c>
      <c r="N24" s="213"/>
    </row>
    <row r="25" spans="1:14" s="49" customFormat="1">
      <c r="A25" s="1" t="s">
        <v>261</v>
      </c>
      <c r="B25" s="3"/>
      <c r="C25" s="173"/>
      <c r="D25" s="158" t="s">
        <v>262</v>
      </c>
      <c r="E25" s="176"/>
      <c r="F25" s="175"/>
      <c r="G25" s="175"/>
      <c r="H25" s="175"/>
      <c r="I25" s="176"/>
      <c r="J25" s="158"/>
      <c r="K25" s="158"/>
      <c r="L25" s="171"/>
      <c r="M25" s="172" t="s">
        <v>12</v>
      </c>
      <c r="N25" s="213"/>
    </row>
    <row r="26" spans="1:14" s="49" customFormat="1">
      <c r="A26" s="1" t="s">
        <v>263</v>
      </c>
      <c r="B26" s="3"/>
      <c r="C26" s="173"/>
      <c r="D26" s="158"/>
      <c r="E26" s="176" t="s">
        <v>264</v>
      </c>
      <c r="F26" s="175"/>
      <c r="G26" s="175"/>
      <c r="H26" s="175"/>
      <c r="I26" s="175"/>
      <c r="J26" s="158"/>
      <c r="K26" s="158"/>
      <c r="L26" s="171"/>
      <c r="M26" s="172" t="s">
        <v>338</v>
      </c>
      <c r="N26" s="213"/>
    </row>
    <row r="27" spans="1:14" s="49" customFormat="1">
      <c r="A27" s="1" t="s">
        <v>265</v>
      </c>
      <c r="B27" s="3"/>
      <c r="C27" s="173"/>
      <c r="D27" s="158"/>
      <c r="E27" s="176" t="s">
        <v>241</v>
      </c>
      <c r="F27" s="175"/>
      <c r="G27" s="175"/>
      <c r="H27" s="175"/>
      <c r="I27" s="175"/>
      <c r="J27" s="158"/>
      <c r="K27" s="158"/>
      <c r="L27" s="171"/>
      <c r="M27" s="172" t="s">
        <v>338</v>
      </c>
      <c r="N27" s="213"/>
    </row>
    <row r="28" spans="1:14" s="49" customFormat="1">
      <c r="A28" s="1" t="s">
        <v>266</v>
      </c>
      <c r="B28" s="3"/>
      <c r="C28" s="173"/>
      <c r="D28" s="158" t="s">
        <v>267</v>
      </c>
      <c r="E28" s="176"/>
      <c r="F28" s="175"/>
      <c r="G28" s="175"/>
      <c r="H28" s="175"/>
      <c r="I28" s="175"/>
      <c r="J28" s="158"/>
      <c r="K28" s="158"/>
      <c r="L28" s="171"/>
      <c r="M28" s="172" t="s">
        <v>338</v>
      </c>
      <c r="N28" s="213"/>
    </row>
    <row r="29" spans="1:14" s="49" customFormat="1">
      <c r="A29" s="1" t="s">
        <v>228</v>
      </c>
      <c r="B29" s="3"/>
      <c r="C29" s="177" t="s">
        <v>229</v>
      </c>
      <c r="D29" s="178"/>
      <c r="E29" s="179"/>
      <c r="F29" s="180"/>
      <c r="G29" s="180"/>
      <c r="H29" s="180"/>
      <c r="I29" s="180"/>
      <c r="J29" s="178"/>
      <c r="K29" s="178"/>
      <c r="L29" s="181"/>
      <c r="M29" s="182">
        <v>2770561482</v>
      </c>
      <c r="N29" s="214"/>
    </row>
    <row r="30" spans="1:14" s="49" customFormat="1">
      <c r="A30" s="1"/>
      <c r="B30" s="3"/>
      <c r="C30" s="173" t="s">
        <v>329</v>
      </c>
      <c r="D30" s="158"/>
      <c r="E30" s="176"/>
      <c r="F30" s="175"/>
      <c r="G30" s="175"/>
      <c r="H30" s="175"/>
      <c r="I30" s="176"/>
      <c r="J30" s="158"/>
      <c r="K30" s="158"/>
      <c r="L30" s="171"/>
      <c r="M30" s="183"/>
      <c r="N30" s="213"/>
    </row>
    <row r="31" spans="1:14" s="49" customFormat="1">
      <c r="A31" s="1" t="s">
        <v>270</v>
      </c>
      <c r="B31" s="3"/>
      <c r="C31" s="173"/>
      <c r="D31" s="158" t="s">
        <v>271</v>
      </c>
      <c r="E31" s="176"/>
      <c r="F31" s="175"/>
      <c r="G31" s="175"/>
      <c r="H31" s="175"/>
      <c r="I31" s="175"/>
      <c r="J31" s="158"/>
      <c r="K31" s="158"/>
      <c r="L31" s="171"/>
      <c r="M31" s="172">
        <v>2264881819</v>
      </c>
      <c r="N31" s="213"/>
    </row>
    <row r="32" spans="1:14" s="49" customFormat="1">
      <c r="A32" s="1" t="s">
        <v>272</v>
      </c>
      <c r="B32" s="3"/>
      <c r="C32" s="173"/>
      <c r="D32" s="158"/>
      <c r="E32" s="176" t="s">
        <v>273</v>
      </c>
      <c r="F32" s="175"/>
      <c r="G32" s="175"/>
      <c r="H32" s="175"/>
      <c r="I32" s="175"/>
      <c r="J32" s="158"/>
      <c r="K32" s="158"/>
      <c r="L32" s="171"/>
      <c r="M32" s="172">
        <v>1643057285</v>
      </c>
      <c r="N32" s="213"/>
    </row>
    <row r="33" spans="1:14" s="49" customFormat="1">
      <c r="A33" s="1" t="s">
        <v>274</v>
      </c>
      <c r="B33" s="3"/>
      <c r="C33" s="173"/>
      <c r="D33" s="158"/>
      <c r="E33" s="176" t="s">
        <v>275</v>
      </c>
      <c r="F33" s="175"/>
      <c r="G33" s="175"/>
      <c r="H33" s="175"/>
      <c r="I33" s="175"/>
      <c r="J33" s="158"/>
      <c r="K33" s="158"/>
      <c r="L33" s="171"/>
      <c r="M33" s="172">
        <v>518980534</v>
      </c>
      <c r="N33" s="213"/>
    </row>
    <row r="34" spans="1:14" s="49" customFormat="1">
      <c r="A34" s="1" t="s">
        <v>276</v>
      </c>
      <c r="B34" s="3"/>
      <c r="C34" s="173"/>
      <c r="D34" s="158"/>
      <c r="E34" s="176" t="s">
        <v>277</v>
      </c>
      <c r="F34" s="175"/>
      <c r="G34" s="175"/>
      <c r="H34" s="175"/>
      <c r="I34" s="175"/>
      <c r="J34" s="158"/>
      <c r="K34" s="158"/>
      <c r="L34" s="171"/>
      <c r="M34" s="172" t="s">
        <v>338</v>
      </c>
      <c r="N34" s="213"/>
    </row>
    <row r="35" spans="1:14" s="49" customFormat="1">
      <c r="A35" s="1" t="s">
        <v>278</v>
      </c>
      <c r="B35" s="3"/>
      <c r="C35" s="173"/>
      <c r="D35" s="158"/>
      <c r="E35" s="176" t="s">
        <v>279</v>
      </c>
      <c r="F35" s="175"/>
      <c r="G35" s="175"/>
      <c r="H35" s="175"/>
      <c r="I35" s="175"/>
      <c r="J35" s="158"/>
      <c r="K35" s="158"/>
      <c r="L35" s="171"/>
      <c r="M35" s="172">
        <v>102844000</v>
      </c>
      <c r="N35" s="213"/>
    </row>
    <row r="36" spans="1:14" s="49" customFormat="1">
      <c r="A36" s="1" t="s">
        <v>280</v>
      </c>
      <c r="B36" s="3"/>
      <c r="C36" s="173"/>
      <c r="D36" s="158"/>
      <c r="E36" s="176" t="s">
        <v>241</v>
      </c>
      <c r="F36" s="175"/>
      <c r="G36" s="175"/>
      <c r="H36" s="175"/>
      <c r="I36" s="175"/>
      <c r="J36" s="158"/>
      <c r="K36" s="158"/>
      <c r="L36" s="171"/>
      <c r="M36" s="172" t="s">
        <v>338</v>
      </c>
      <c r="N36" s="213"/>
    </row>
    <row r="37" spans="1:14" s="49" customFormat="1">
      <c r="A37" s="1" t="s">
        <v>281</v>
      </c>
      <c r="B37" s="3"/>
      <c r="C37" s="173"/>
      <c r="D37" s="158" t="s">
        <v>282</v>
      </c>
      <c r="E37" s="176"/>
      <c r="F37" s="175"/>
      <c r="G37" s="175"/>
      <c r="H37" s="175"/>
      <c r="I37" s="176"/>
      <c r="J37" s="158"/>
      <c r="K37" s="158"/>
      <c r="L37" s="171"/>
      <c r="M37" s="172">
        <v>501169076</v>
      </c>
      <c r="N37" s="213"/>
    </row>
    <row r="38" spans="1:14" s="49" customFormat="1">
      <c r="A38" s="1" t="s">
        <v>283</v>
      </c>
      <c r="B38" s="3"/>
      <c r="C38" s="173"/>
      <c r="D38" s="158"/>
      <c r="E38" s="176" t="s">
        <v>256</v>
      </c>
      <c r="F38" s="175"/>
      <c r="G38" s="175"/>
      <c r="H38" s="175"/>
      <c r="I38" s="176"/>
      <c r="J38" s="158"/>
      <c r="K38" s="158"/>
      <c r="L38" s="171"/>
      <c r="M38" s="172">
        <v>298719200</v>
      </c>
      <c r="N38" s="213"/>
    </row>
    <row r="39" spans="1:14" s="49" customFormat="1">
      <c r="A39" s="1" t="s">
        <v>284</v>
      </c>
      <c r="B39" s="3"/>
      <c r="C39" s="173"/>
      <c r="D39" s="158"/>
      <c r="E39" s="176" t="s">
        <v>285</v>
      </c>
      <c r="F39" s="175"/>
      <c r="G39" s="175"/>
      <c r="H39" s="175"/>
      <c r="I39" s="176"/>
      <c r="J39" s="158"/>
      <c r="K39" s="158"/>
      <c r="L39" s="171"/>
      <c r="M39" s="172">
        <v>54911000</v>
      </c>
      <c r="N39" s="213"/>
    </row>
    <row r="40" spans="1:14" s="49" customFormat="1">
      <c r="A40" s="1" t="s">
        <v>286</v>
      </c>
      <c r="B40" s="3"/>
      <c r="C40" s="173"/>
      <c r="D40" s="158"/>
      <c r="E40" s="176" t="s">
        <v>287</v>
      </c>
      <c r="F40" s="175"/>
      <c r="G40" s="158"/>
      <c r="H40" s="175"/>
      <c r="I40" s="175"/>
      <c r="J40" s="158"/>
      <c r="K40" s="158"/>
      <c r="L40" s="171"/>
      <c r="M40" s="172">
        <v>104287000</v>
      </c>
      <c r="N40" s="213"/>
    </row>
    <row r="41" spans="1:14" s="49" customFormat="1">
      <c r="A41" s="1" t="s">
        <v>288</v>
      </c>
      <c r="B41" s="3"/>
      <c r="C41" s="173"/>
      <c r="D41" s="158"/>
      <c r="E41" s="176" t="s">
        <v>289</v>
      </c>
      <c r="F41" s="175"/>
      <c r="G41" s="158"/>
      <c r="H41" s="175"/>
      <c r="I41" s="175"/>
      <c r="J41" s="158"/>
      <c r="K41" s="158"/>
      <c r="L41" s="171"/>
      <c r="M41" s="172">
        <v>43251876</v>
      </c>
      <c r="N41" s="213"/>
    </row>
    <row r="42" spans="1:14" s="49" customFormat="1">
      <c r="A42" s="1" t="s">
        <v>290</v>
      </c>
      <c r="B42" s="3"/>
      <c r="C42" s="173"/>
      <c r="D42" s="158"/>
      <c r="E42" s="176" t="s">
        <v>260</v>
      </c>
      <c r="F42" s="175"/>
      <c r="G42" s="175"/>
      <c r="H42" s="175"/>
      <c r="I42" s="175"/>
      <c r="J42" s="158"/>
      <c r="K42" s="158"/>
      <c r="L42" s="171"/>
      <c r="M42" s="172" t="s">
        <v>338</v>
      </c>
      <c r="N42" s="213"/>
    </row>
    <row r="43" spans="1:14" s="49" customFormat="1">
      <c r="A43" s="1" t="s">
        <v>268</v>
      </c>
      <c r="B43" s="3"/>
      <c r="C43" s="177" t="s">
        <v>269</v>
      </c>
      <c r="D43" s="178"/>
      <c r="E43" s="179"/>
      <c r="F43" s="180"/>
      <c r="G43" s="180"/>
      <c r="H43" s="180"/>
      <c r="I43" s="180"/>
      <c r="J43" s="178"/>
      <c r="K43" s="178"/>
      <c r="L43" s="181"/>
      <c r="M43" s="182">
        <v>-1763712743</v>
      </c>
      <c r="N43" s="214"/>
    </row>
    <row r="44" spans="1:14" s="49" customFormat="1">
      <c r="A44" s="1"/>
      <c r="B44" s="3"/>
      <c r="C44" s="173" t="s">
        <v>330</v>
      </c>
      <c r="D44" s="158"/>
      <c r="E44" s="176"/>
      <c r="F44" s="175"/>
      <c r="G44" s="175"/>
      <c r="H44" s="175"/>
      <c r="I44" s="175"/>
      <c r="J44" s="158"/>
      <c r="K44" s="158"/>
      <c r="L44" s="171"/>
      <c r="M44" s="183"/>
      <c r="N44" s="213"/>
    </row>
    <row r="45" spans="1:14" s="49" customFormat="1">
      <c r="A45" s="1" t="s">
        <v>293</v>
      </c>
      <c r="B45" s="3"/>
      <c r="C45" s="173"/>
      <c r="D45" s="158" t="s">
        <v>294</v>
      </c>
      <c r="E45" s="176"/>
      <c r="F45" s="175"/>
      <c r="G45" s="175"/>
      <c r="H45" s="175"/>
      <c r="I45" s="175"/>
      <c r="J45" s="158"/>
      <c r="K45" s="158"/>
      <c r="L45" s="171"/>
      <c r="M45" s="172">
        <v>2701434648</v>
      </c>
      <c r="N45" s="213"/>
    </row>
    <row r="46" spans="1:14" s="49" customFormat="1">
      <c r="A46" s="1" t="s">
        <v>295</v>
      </c>
      <c r="B46" s="3"/>
      <c r="C46" s="173"/>
      <c r="D46" s="158"/>
      <c r="E46" s="176" t="s">
        <v>331</v>
      </c>
      <c r="F46" s="175"/>
      <c r="G46" s="175"/>
      <c r="H46" s="175"/>
      <c r="I46" s="175"/>
      <c r="J46" s="158"/>
      <c r="K46" s="158"/>
      <c r="L46" s="171"/>
      <c r="M46" s="172">
        <v>2701434648</v>
      </c>
      <c r="N46" s="213"/>
    </row>
    <row r="47" spans="1:14" s="49" customFormat="1">
      <c r="A47" s="1" t="s">
        <v>296</v>
      </c>
      <c r="B47" s="3"/>
      <c r="C47" s="173"/>
      <c r="D47" s="158"/>
      <c r="E47" s="176" t="s">
        <v>241</v>
      </c>
      <c r="F47" s="175"/>
      <c r="G47" s="175"/>
      <c r="H47" s="175"/>
      <c r="I47" s="175"/>
      <c r="J47" s="158"/>
      <c r="K47" s="158"/>
      <c r="L47" s="171"/>
      <c r="M47" s="172" t="s">
        <v>338</v>
      </c>
      <c r="N47" s="213"/>
    </row>
    <row r="48" spans="1:14" s="49" customFormat="1">
      <c r="A48" s="1" t="s">
        <v>297</v>
      </c>
      <c r="B48" s="3"/>
      <c r="C48" s="173"/>
      <c r="D48" s="158" t="s">
        <v>298</v>
      </c>
      <c r="E48" s="176"/>
      <c r="F48" s="175"/>
      <c r="G48" s="175"/>
      <c r="H48" s="175"/>
      <c r="I48" s="175"/>
      <c r="J48" s="158"/>
      <c r="K48" s="158"/>
      <c r="L48" s="171"/>
      <c r="M48" s="172">
        <v>1686090000</v>
      </c>
      <c r="N48" s="213"/>
    </row>
    <row r="49" spans="1:17" s="49" customFormat="1">
      <c r="A49" s="1" t="s">
        <v>299</v>
      </c>
      <c r="B49" s="3"/>
      <c r="C49" s="173"/>
      <c r="D49" s="158"/>
      <c r="E49" s="176" t="s">
        <v>332</v>
      </c>
      <c r="F49" s="175"/>
      <c r="G49" s="175"/>
      <c r="H49" s="175"/>
      <c r="I49" s="170"/>
      <c r="J49" s="158"/>
      <c r="K49" s="158"/>
      <c r="L49" s="171"/>
      <c r="M49" s="172">
        <v>1686090000</v>
      </c>
      <c r="N49" s="213"/>
    </row>
    <row r="50" spans="1:17" s="49" customFormat="1">
      <c r="A50" s="1" t="s">
        <v>300</v>
      </c>
      <c r="B50" s="3"/>
      <c r="C50" s="173"/>
      <c r="D50" s="158"/>
      <c r="E50" s="176" t="s">
        <v>260</v>
      </c>
      <c r="F50" s="175"/>
      <c r="G50" s="175"/>
      <c r="H50" s="175"/>
      <c r="I50" s="184"/>
      <c r="J50" s="158"/>
      <c r="K50" s="158"/>
      <c r="L50" s="171"/>
      <c r="M50" s="172" t="s">
        <v>338</v>
      </c>
      <c r="N50" s="213"/>
    </row>
    <row r="51" spans="1:17" s="49" customFormat="1">
      <c r="A51" s="1" t="s">
        <v>291</v>
      </c>
      <c r="B51" s="3"/>
      <c r="C51" s="177" t="s">
        <v>292</v>
      </c>
      <c r="D51" s="178"/>
      <c r="E51" s="179"/>
      <c r="F51" s="180"/>
      <c r="G51" s="180"/>
      <c r="H51" s="180"/>
      <c r="I51" s="185"/>
      <c r="J51" s="178"/>
      <c r="K51" s="178"/>
      <c r="L51" s="181"/>
      <c r="M51" s="182">
        <v>-1015344648</v>
      </c>
      <c r="N51" s="214"/>
    </row>
    <row r="52" spans="1:17" s="49" customFormat="1">
      <c r="A52" s="1" t="s">
        <v>301</v>
      </c>
      <c r="B52" s="3"/>
      <c r="C52" s="301" t="s">
        <v>302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82">
        <v>-8495909</v>
      </c>
      <c r="N52" s="214"/>
    </row>
    <row r="53" spans="1:17" s="49" customFormat="1" ht="14.25" thickBot="1">
      <c r="A53" s="1" t="s">
        <v>303</v>
      </c>
      <c r="B53" s="3"/>
      <c r="C53" s="279" t="s">
        <v>304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82">
        <v>1074221789</v>
      </c>
      <c r="N53" s="214"/>
    </row>
    <row r="54" spans="1:17" s="49" customFormat="1" ht="14.25" hidden="1" thickBot="1">
      <c r="A54" s="1">
        <v>4435000</v>
      </c>
      <c r="B54" s="3"/>
      <c r="C54" s="282" t="s">
        <v>222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86" t="s">
        <v>338</v>
      </c>
      <c r="N54" s="214"/>
      <c r="Q54" s="49" t="s">
        <v>12</v>
      </c>
    </row>
    <row r="55" spans="1:17" s="49" customFormat="1" ht="14.25" thickBot="1">
      <c r="A55" s="1" t="s">
        <v>305</v>
      </c>
      <c r="B55" s="3"/>
      <c r="C55" s="285" t="s">
        <v>306</v>
      </c>
      <c r="D55" s="286"/>
      <c r="E55" s="286"/>
      <c r="F55" s="286"/>
      <c r="G55" s="286"/>
      <c r="H55" s="286"/>
      <c r="I55" s="286"/>
      <c r="J55" s="286"/>
      <c r="K55" s="286"/>
      <c r="L55" s="287"/>
      <c r="M55" s="187">
        <v>1065725880</v>
      </c>
      <c r="N55" s="215"/>
    </row>
    <row r="56" spans="1:17" s="49" customFormat="1" ht="14.25" thickBot="1">
      <c r="A56" s="1"/>
      <c r="B56" s="3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9"/>
      <c r="N56" s="216"/>
    </row>
    <row r="57" spans="1:17" s="49" customFormat="1">
      <c r="A57" s="1" t="s">
        <v>307</v>
      </c>
      <c r="B57" s="3"/>
      <c r="C57" s="190" t="s">
        <v>308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2">
        <v>105767037</v>
      </c>
      <c r="N57" s="217"/>
    </row>
    <row r="58" spans="1:17" s="49" customFormat="1">
      <c r="A58" s="1" t="s">
        <v>309</v>
      </c>
      <c r="B58" s="3"/>
      <c r="C58" s="193" t="s">
        <v>310</v>
      </c>
      <c r="D58" s="194"/>
      <c r="E58" s="194"/>
      <c r="F58" s="194"/>
      <c r="G58" s="194"/>
      <c r="H58" s="194"/>
      <c r="I58" s="194"/>
      <c r="J58" s="194"/>
      <c r="K58" s="194"/>
      <c r="L58" s="194"/>
      <c r="M58" s="182">
        <v>15607549</v>
      </c>
      <c r="N58" s="214"/>
    </row>
    <row r="59" spans="1:17" s="49" customFormat="1" ht="14.25" thickBot="1">
      <c r="A59" s="1" t="s">
        <v>311</v>
      </c>
      <c r="B59" s="3"/>
      <c r="C59" s="195" t="s">
        <v>312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7">
        <v>121374586</v>
      </c>
      <c r="N59" s="218"/>
    </row>
    <row r="60" spans="1:17" s="49" customFormat="1" ht="14.25" thickBot="1">
      <c r="A60" s="1" t="s">
        <v>313</v>
      </c>
      <c r="B60" s="3"/>
      <c r="C60" s="198" t="s">
        <v>314</v>
      </c>
      <c r="D60" s="199"/>
      <c r="E60" s="200"/>
      <c r="F60" s="201"/>
      <c r="G60" s="201"/>
      <c r="H60" s="201"/>
      <c r="I60" s="201"/>
      <c r="J60" s="199"/>
      <c r="K60" s="199"/>
      <c r="L60" s="199"/>
      <c r="M60" s="187">
        <v>1187100466</v>
      </c>
      <c r="N60" s="215"/>
    </row>
    <row r="61" spans="1:17" s="49" customFormat="1" ht="6.75" customHeight="1">
      <c r="A61" s="1"/>
      <c r="B61" s="3"/>
      <c r="C61" s="157"/>
      <c r="D61" s="157"/>
      <c r="E61" s="202"/>
      <c r="F61" s="203"/>
      <c r="G61" s="203"/>
      <c r="H61" s="203"/>
      <c r="I61" s="204"/>
      <c r="J61" s="205"/>
      <c r="K61" s="205"/>
      <c r="L61" s="205"/>
      <c r="M61" s="3"/>
      <c r="N61" s="3"/>
    </row>
    <row r="62" spans="1:17" s="49" customFormat="1">
      <c r="A62" s="1"/>
      <c r="B62" s="3"/>
      <c r="C62" s="157"/>
      <c r="D62" s="206"/>
      <c r="E62" s="202"/>
      <c r="F62" s="203"/>
      <c r="G62" s="203"/>
      <c r="H62" s="203"/>
      <c r="I62" s="207"/>
      <c r="J62" s="205"/>
      <c r="K62" s="205"/>
      <c r="L62" s="205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cp:lastPrinted>2018-03-13T05:58:31Z</cp:lastPrinted>
  <dcterms:created xsi:type="dcterms:W3CDTF">2018-03-09T00:52:35Z</dcterms:created>
  <dcterms:modified xsi:type="dcterms:W3CDTF">2018-03-15T07:09:34Z</dcterms:modified>
</cp:coreProperties>
</file>